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16S501\OneDrive - SI2M\Mathieu\Bundesliga_2425\grilles\"/>
    </mc:Choice>
  </mc:AlternateContent>
  <xr:revisionPtr revIDLastSave="0" documentId="8_{A14EE448-B6CA-419E-8C2C-1753979E9AB8}" xr6:coauthVersionLast="47" xr6:coauthVersionMax="47" xr10:uidLastSave="{00000000-0000-0000-0000-000000000000}"/>
  <bookViews>
    <workbookView xWindow="0" yWindow="2670" windowWidth="27570" windowHeight="7800" activeTab="1" xr2:uid="{00000000-000D-0000-FFFF-FFFF00000000}"/>
  </bookViews>
  <sheets>
    <sheet name="Reglement" sheetId="5" r:id="rId1"/>
    <sheet name="Journee" sheetId="4" r:id="rId2"/>
    <sheet name="Grille" sheetId="1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4" l="1"/>
  <c r="C27" i="4"/>
  <c r="H7" i="4" l="1"/>
  <c r="A3" i="1"/>
  <c r="H5" i="1"/>
  <c r="H4" i="1"/>
  <c r="H3" i="1"/>
  <c r="H2" i="1"/>
  <c r="C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D18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I6" i="1"/>
  <c r="H6" i="1"/>
  <c r="J31" i="4"/>
  <c r="K31" i="4"/>
  <c r="L31" i="4"/>
  <c r="J32" i="4"/>
  <c r="K32" i="4"/>
  <c r="L32" i="4"/>
  <c r="J33" i="4"/>
  <c r="K33" i="4"/>
  <c r="L33" i="4"/>
  <c r="J34" i="4"/>
  <c r="K34" i="4"/>
  <c r="L34" i="4"/>
  <c r="J35" i="4"/>
  <c r="K35" i="4"/>
  <c r="L35" i="4"/>
  <c r="J36" i="4"/>
  <c r="K36" i="4"/>
  <c r="L36" i="4"/>
  <c r="J37" i="4"/>
  <c r="K37" i="4"/>
  <c r="L37" i="4"/>
  <c r="J38" i="4"/>
  <c r="K38" i="4"/>
  <c r="L38" i="4"/>
  <c r="K30" i="4"/>
  <c r="L30" i="4"/>
  <c r="J30" i="4"/>
  <c r="H31" i="4"/>
  <c r="H32" i="4"/>
  <c r="H33" i="4"/>
  <c r="H34" i="4"/>
  <c r="H35" i="4"/>
  <c r="H36" i="4"/>
  <c r="H37" i="4"/>
  <c r="H38" i="4"/>
  <c r="H30" i="4"/>
  <c r="E31" i="4"/>
  <c r="E32" i="4"/>
  <c r="E33" i="4"/>
  <c r="E34" i="4"/>
  <c r="E35" i="4"/>
  <c r="E36" i="4"/>
  <c r="E37" i="4"/>
  <c r="E38" i="4"/>
  <c r="E30" i="4"/>
  <c r="R19" i="4"/>
  <c r="S19" i="4"/>
  <c r="R20" i="4"/>
  <c r="S20" i="4"/>
  <c r="R21" i="4"/>
  <c r="S21" i="4"/>
  <c r="R22" i="4"/>
  <c r="S22" i="4"/>
  <c r="R23" i="4"/>
  <c r="S23" i="4"/>
  <c r="R24" i="4"/>
  <c r="S24" i="4"/>
  <c r="R25" i="4"/>
  <c r="S25" i="4"/>
  <c r="S18" i="4"/>
  <c r="R18" i="4"/>
  <c r="J19" i="4"/>
  <c r="K19" i="4"/>
  <c r="L19" i="4"/>
  <c r="J20" i="4"/>
  <c r="K20" i="4"/>
  <c r="L20" i="4"/>
  <c r="J21" i="4"/>
  <c r="K21" i="4"/>
  <c r="L21" i="4"/>
  <c r="J22" i="4"/>
  <c r="K22" i="4"/>
  <c r="L22" i="4"/>
  <c r="J23" i="4"/>
  <c r="K23" i="4"/>
  <c r="L23" i="4"/>
  <c r="J24" i="4"/>
  <c r="K24" i="4"/>
  <c r="L24" i="4"/>
  <c r="J25" i="4"/>
  <c r="K25" i="4"/>
  <c r="L25" i="4"/>
  <c r="K18" i="4"/>
  <c r="L18" i="4"/>
  <c r="J18" i="4"/>
  <c r="H19" i="4"/>
  <c r="H20" i="4"/>
  <c r="H21" i="4"/>
  <c r="H22" i="4"/>
  <c r="H23" i="4"/>
  <c r="H24" i="4"/>
  <c r="H25" i="4"/>
  <c r="E19" i="4"/>
  <c r="E20" i="4"/>
  <c r="E21" i="4"/>
  <c r="E22" i="4"/>
  <c r="E23" i="4"/>
  <c r="E24" i="4"/>
  <c r="E25" i="4"/>
  <c r="H18" i="4"/>
  <c r="E18" i="4"/>
  <c r="B5" i="1" l="1"/>
  <c r="E41" i="4" s="1"/>
</calcChain>
</file>

<file path=xl/sharedStrings.xml><?xml version="1.0" encoding="utf-8"?>
<sst xmlns="http://schemas.openxmlformats.org/spreadsheetml/2006/main" count="248" uniqueCount="230">
  <si>
    <t>CONCURSO "Pronosticos Ligue 1"</t>
  </si>
  <si>
    <t>OBJET DU CONCOURS</t>
  </si>
  <si>
    <t>CONTEST PURPOSE</t>
  </si>
  <si>
    <t>OBJETO DEL CONCURSO</t>
  </si>
  <si>
    <t xml:space="preserve">Les participants devront valider plusieurs étapes - définies ci après - pour gagner un maximum de points. </t>
  </si>
  <si>
    <t>Participants have to validate several steps - depicted below - to earn the maximum of points.</t>
  </si>
  <si>
    <t xml:space="preserve">Los participantes podrán validar varias etapas - definicidas despues - para ganar el máximo de puntos. </t>
  </si>
  <si>
    <t>REGLEMENT</t>
  </si>
  <si>
    <t>RULES</t>
  </si>
  <si>
    <t>REGLAS</t>
  </si>
  <si>
    <t>- en cas de bon pronostic sans le score, le joueur gagnera 3 * la cote du pronostic</t>
  </si>
  <si>
    <t>- In case of correct prediction without the score, the player will win 3 * odd</t>
  </si>
  <si>
    <t>- si buen pronóstico sin el resultado correcto, el jugador gana 3 * la posibilidade</t>
  </si>
  <si>
    <t>- en cas de bon pronostic avec le score exact, le joueur gagnera 5 * la cote du pronostic</t>
  </si>
  <si>
    <t>- In case of correct prediction with correct score, the player will win 5 * odd</t>
  </si>
  <si>
    <t>- si buen pronóstico con el resultado correcto, el jugador gana 5 * la posibilidade</t>
  </si>
  <si>
    <t>- dans les autres cas, le joueur gagnera 0 point</t>
  </si>
  <si>
    <t>- In the other case, the player will win 0 point</t>
  </si>
  <si>
    <t>- en otros casos, el jugador gana 0 point</t>
  </si>
  <si>
    <t>En outre, un bonus sera décerné lorsque le parieur aura identifié les matchs prolifiques, c’est-à-dire les matchs au cours desquels plus de 3 buts sont marqués.</t>
  </si>
  <si>
    <t>An extra bonus will be earned for participants who predicted prolific games (if four - or more - goals scored in the match)</t>
  </si>
  <si>
    <t>Además, un bono será otorgado cuando el jugador ha identificado los partidos prolíficos, es decir los partidos con 4 goles o más.</t>
  </si>
  <si>
    <t>Le score du parieur sera ainsi multiplié par 1,5 s'il a trouvé que 4 ou 5 buts seraient marqués dans le match, et multiplié par 2 si 6 buts ou plus ont été marqués</t>
  </si>
  <si>
    <t>The score of the player will be multiplied by 1,5 if he predicted a game with 4 or 5 goals, or multiplied by 2 for a game with 6 or more goals</t>
  </si>
  <si>
    <t>El puntaje del jugador se multiplica por 1,5 si 4 o 5 goles fueron marcados en el partido, o multiplicada por 2 si 6 goles (o más) fueron marcados</t>
  </si>
  <si>
    <t>Les 10 meilleurs pronostiqueurs sont aussi recompensés et recoivent un bonus décroissant, fonction de leur classement : 25,18,15,13,10,8,6,4,2,1</t>
  </si>
  <si>
    <t>The 10 best are also rewarded and receive a decreasing bonus, depending on their ranking : 25,18,15,13,10,8,6,4,2,1</t>
  </si>
  <si>
    <t>Los 10 mejores también son recompensados y reciben una bonificación decreciente, dependiendo de su clasificación : 25,18,15,13,10,8,6,4,2,1</t>
  </si>
  <si>
    <t>4 points pour 6 bons pronostics, 10 points pour 7 bons pronostics, 20 points pour 8 bons pronostics, 35 points pour 9 bons pronostics, 60 points pour 10 bons pronostics</t>
  </si>
  <si>
    <t>4 points for 6 good predictions, 10 points for 7 good predictions, 20 points for 8 good predictions, 35 points for 9 good predictions, 60 points for 10 good predictions</t>
  </si>
  <si>
    <t>4 puntos por 6 buenas predicciones, 10 puntos por 7 buenas predicciones, 20 puntos por 8 buenas predicciones, 35 puntos por 9 buenas predicciones, 60 puntos por 10 buenas predicciones</t>
  </si>
  <si>
    <t>http://orgaprono.free.fr</t>
  </si>
  <si>
    <t>Amiens</t>
  </si>
  <si>
    <t>Angers</t>
  </si>
  <si>
    <t xml:space="preserve">Nouvel inscrit : </t>
  </si>
  <si>
    <t>Jack Bauer</t>
  </si>
  <si>
    <t>Bordeaux</t>
  </si>
  <si>
    <t>James St. Patrick</t>
  </si>
  <si>
    <t>Caen</t>
  </si>
  <si>
    <t>Prénom</t>
  </si>
  <si>
    <t>Jimmy Mc Nulty</t>
  </si>
  <si>
    <t>Dijon</t>
  </si>
  <si>
    <t>Nom</t>
  </si>
  <si>
    <t>Mickael Scofield</t>
  </si>
  <si>
    <t>Guingamp</t>
  </si>
  <si>
    <t>E-mail</t>
  </si>
  <si>
    <t>S M</t>
  </si>
  <si>
    <t>Lille</t>
  </si>
  <si>
    <t>Equipe Supportée (L1 ou pas)</t>
  </si>
  <si>
    <t>Edouard Mabille</t>
  </si>
  <si>
    <t>Lyon</t>
  </si>
  <si>
    <t>Marseille</t>
  </si>
  <si>
    <t>Eric Loignon</t>
  </si>
  <si>
    <t>Monaco</t>
  </si>
  <si>
    <t xml:space="preserve">Déjà inscrit : </t>
  </si>
  <si>
    <t>Montpellier</t>
  </si>
  <si>
    <t>Fabrice Saint-Marty</t>
  </si>
  <si>
    <t>Nantes</t>
  </si>
  <si>
    <t>Prénom + Nom</t>
  </si>
  <si>
    <t>Nice</t>
  </si>
  <si>
    <t>Nîmes</t>
  </si>
  <si>
    <t>Paris SG</t>
  </si>
  <si>
    <t>HUITIEMES DE FINALE ALLER</t>
  </si>
  <si>
    <t>COTES (1N2)</t>
  </si>
  <si>
    <t>QUALIFIES</t>
  </si>
  <si>
    <t>Reims</t>
  </si>
  <si>
    <t>Jean-Marc Talvin</t>
  </si>
  <si>
    <t>Rennes</t>
  </si>
  <si>
    <t>Ha1</t>
  </si>
  <si>
    <t>Jean-Michel Molnar</t>
  </si>
  <si>
    <t>Saint-Etienne</t>
  </si>
  <si>
    <t>Ha2</t>
  </si>
  <si>
    <t>Strasbourg</t>
  </si>
  <si>
    <t>Ha3</t>
  </si>
  <si>
    <t>Jonathan Briez</t>
  </si>
  <si>
    <t>Toulouse</t>
  </si>
  <si>
    <t>Ha4</t>
  </si>
  <si>
    <t>Ha5</t>
  </si>
  <si>
    <t>Mathieu Bourdon</t>
  </si>
  <si>
    <t>Ha6</t>
  </si>
  <si>
    <t>Ha7</t>
  </si>
  <si>
    <t>Ha8</t>
  </si>
  <si>
    <t>Simon Guillemot</t>
  </si>
  <si>
    <t>Thierry Michau</t>
  </si>
  <si>
    <t>M1</t>
  </si>
  <si>
    <t>Thomas Flachat</t>
  </si>
  <si>
    <t>M2</t>
  </si>
  <si>
    <t>Wilfried Bertho</t>
  </si>
  <si>
    <t>M3</t>
  </si>
  <si>
    <t>Zigo Kiss Ferreira</t>
  </si>
  <si>
    <t>M4</t>
  </si>
  <si>
    <t>M5</t>
  </si>
  <si>
    <t>M6</t>
  </si>
  <si>
    <t>M7</t>
  </si>
  <si>
    <t>M8</t>
  </si>
  <si>
    <t>M9</t>
  </si>
  <si>
    <t>M10</t>
  </si>
  <si>
    <t>tieum78-v1</t>
  </si>
  <si>
    <t>Cotes</t>
  </si>
  <si>
    <t>N</t>
  </si>
  <si>
    <t>autorisés</t>
  </si>
  <si>
    <t>-</t>
  </si>
  <si>
    <t>.</t>
  </si>
  <si>
    <t>@</t>
  </si>
  <si>
    <t>_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</si>
  <si>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</si>
  <si>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</si>
  <si>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</si>
  <si>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</si>
  <si>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</si>
  <si>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</si>
  <si>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</si>
  <si>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</si>
  <si>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</si>
  <si>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</si>
  <si>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</si>
  <si>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</si>
  <si>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</si>
  <si>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</si>
  <si>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</si>
  <si>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</si>
  <si>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</si>
  <si>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</si>
  <si>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</si>
  <si>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</si>
  <si>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</si>
  <si>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</si>
  <si>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</si>
  <si>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</si>
  <si>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</si>
  <si>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</si>
  <si>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Christophe Robert</t>
  </si>
  <si>
    <t>Olivier Sillard</t>
  </si>
  <si>
    <t>Fabien Bourdon</t>
  </si>
  <si>
    <t>Stéphane Lacour</t>
  </si>
  <si>
    <t>Gérald Saurel</t>
  </si>
  <si>
    <t>Sylvain Pasquier</t>
  </si>
  <si>
    <t>Pierre Erhart</t>
  </si>
  <si>
    <t>Romain Robreteau</t>
  </si>
  <si>
    <t>Avant chacune des 34 journées de championnats, les participants devront pronostiquer le résultat des 9 matchs de la journée.</t>
  </si>
  <si>
    <t>Before every match day, the participants will predict the result of the 9 games. (Tab "Group stage")</t>
  </si>
  <si>
    <t>Antes cada día de partido, los participantes predecirán el resultado de los 9 partidos de la jornada.</t>
  </si>
  <si>
    <t>Pour chacun des 9 matchs, des cotes seront proposées. Ces cotes ont été définies par le site de pari Betclic (tronquées à la première décimale).</t>
  </si>
  <si>
    <t>For each of the 9 games, the odds are retrieved from Betclic betting site (truncated to one decimal).</t>
  </si>
  <si>
    <t>Para cada uno de los 9 partidos, se proponen posibilidades. Estas posibilidades fueron definidas por el sitio Betclic (truncadas a la primera decimal).</t>
  </si>
  <si>
    <t xml:space="preserve">Le barême des points appliqué à chacun des 9 matchs est le suivant : </t>
  </si>
  <si>
    <t>The points scale to each of the 9 matches is as follows:</t>
  </si>
  <si>
    <t xml:space="preserve">La escala de puntos applicada a cada uno de los 9 partidos es la siguiente : </t>
  </si>
  <si>
    <t>A l'issue de chaque journée de championnat, quand les 9 matchs ont été joués, le meilleur pronostiqueur de la journée remporte un bonus de 25 points</t>
  </si>
  <si>
    <t>At the end of each matchday, when the 9 games have been played, the best tipster will win a bonus of 25 points</t>
  </si>
  <si>
    <t>Al final de cada jornada, cuando se hayan jugado los 9 juegos, el mejor competidor ganará una bonificación de 25 puntos</t>
  </si>
  <si>
    <t>A l'issue de chaque journée de championnat, quand les 9 matchs ont été joués, les pronostiqueurs les plus fiables sur la journée de championnat remportent les bonus suivants :</t>
  </si>
  <si>
    <t>At the end of each matchday, when the 9 matches have been played, the most reliable predictors win the following bonuses :</t>
  </si>
  <si>
    <t>Al final de cada jornada, cuando se han jugado los 9 partidos, los competidores más confiables en la jornada ganan las siguientes bonificaciones:</t>
  </si>
  <si>
    <t>Christophe Robin</t>
  </si>
  <si>
    <t>David Larroque</t>
  </si>
  <si>
    <t>Fzigo Kisman</t>
  </si>
  <si>
    <t>Jean Foricher</t>
  </si>
  <si>
    <t>Luis Pedro</t>
  </si>
  <si>
    <t>Borussia M'gladbach</t>
  </si>
  <si>
    <t>Bayer Leverkusen</t>
  </si>
  <si>
    <t>FSV Mayence</t>
  </si>
  <si>
    <t>Union Berlin</t>
  </si>
  <si>
    <t>Augsburg</t>
  </si>
  <si>
    <t>Werder Brême</t>
  </si>
  <si>
    <t>SC Fribourg</t>
  </si>
  <si>
    <t>VFB Stuttgart</t>
  </si>
  <si>
    <t>Hoffenheim</t>
  </si>
  <si>
    <t>Holstein Kiel</t>
  </si>
  <si>
    <t>RB Leipzig</t>
  </si>
  <si>
    <t>Bochum</t>
  </si>
  <si>
    <t>Borussia Dortmund</t>
  </si>
  <si>
    <t>Eintracht Francfort</t>
  </si>
  <si>
    <t>Wolfsburg</t>
  </si>
  <si>
    <t>Bayern Munich</t>
  </si>
  <si>
    <t>FC St Pauli</t>
  </si>
  <si>
    <t>FC Heidenheim 1846</t>
  </si>
  <si>
    <t>CONCOURS "Pronostics Bundelisga"</t>
  </si>
  <si>
    <t>CONTEST "Prediction Bundesliga"</t>
  </si>
  <si>
    <t>Le concours "Pronostics Bundesliga" est un jeu permettant à ses participants de pronostiquer les résultats du championnat d'Allemagne 2024-2025</t>
  </si>
  <si>
    <t>The contest "Prediction Bundesliga" is a prediction game on the results of the German League "Bundesliga" 2024-2025.</t>
  </si>
  <si>
    <t>El concurso "Pronosticos Bundesliga" es un juego que permite pronosticar los resultados del campeonato de Alemania 2024-2025</t>
  </si>
  <si>
    <t>Le classement des participants sera mis à jour quotidiennement pendant la période de la compétition (du 23/08/2024 au 17/05/2025).</t>
  </si>
  <si>
    <t>The standings will be daily updated during the competition (from 23/08/2024 to 17/05/2025).</t>
  </si>
  <si>
    <t>La clasificación de los participantes se actualiza diariamente durante la competencia (desde el 23/08/2024 hasta el 17/05/2025).</t>
  </si>
  <si>
    <t>Les cotes sont également consultables sur le lien suivant http://www.comparateur-de-cotes.fr/comparateur/football/Allemagne-Bundesliga-ed4</t>
  </si>
  <si>
    <t>The odds are also available on this web site : http://www.comparateur-de-cotes.fr/comparateur/football/Allemagne-Bundesliga-ed4</t>
  </si>
  <si>
    <t>Las posibilidades también están disponibles en el enlace http://www.comparateur-de-cotes.fr/comparateur/football/Allemagne-Bundesliga-ed4</t>
  </si>
  <si>
    <t>Simulation avec le match Borussia M'gladbach - Bayer Leverkusen</t>
  </si>
  <si>
    <t>Simulation with Borussia M'gladbach - Bayer Leverkusen match</t>
  </si>
  <si>
    <t>Simulación con el partido Borussia M'gladbach - Bayer Leverkusen</t>
  </si>
  <si>
    <t>Les cotes sont de 2,5 pour une victoire de Borussia M'gladbach , 2,5 pour une victoire de Bayer Leverkusen et de 3 pour un match nul</t>
  </si>
  <si>
    <t>The odds are 2,5 for Borussia M'gladbach victory, 2,5 for Bayer Leverkusen victory and 3 for a draw match</t>
  </si>
  <si>
    <t>Las posibilidades son 2,5 para una victoria de Borussia M'gladbach , 2,5 para una victoria de Bayer Leverkusen y 3 para un empate</t>
  </si>
  <si>
    <t>Dans l'exemple 1, Borussia M'gladbach s'impose 1-0.</t>
  </si>
  <si>
    <t>Example 1 : Borussia M'gladbach win 1-0.</t>
  </si>
  <si>
    <t>En el ejemplo 1, Borussia M'gladbach vence 1-0.</t>
  </si>
  <si>
    <t>A l'issue de la rencontre, tous les joueurs ayant pronostiqué une victoire de Borussia M'gladbach sur le score de 1-0 marquent 5*2,5, soit 12,5 points.</t>
  </si>
  <si>
    <t>At the end of the game, all players who have predicted a victory for Borussia M'gladbach with a score of 1-0 will score 5*2,5, than 12,5 points.</t>
  </si>
  <si>
    <t>Después del partido, todos los jugadores que han predicho una victoria de Borussia M'gladbach por 1-0 ganan 5*2,5, entonces 12,5 puntos.</t>
  </si>
  <si>
    <t>Tous les joueurs ayant pronostiqué une victoire de Borussia M'gladbach sur un score différent de 1-0 marquent 3*2,5, soit 7,5 points</t>
  </si>
  <si>
    <t>All players who have predicted a victory for Borussia M'gladbach but with a different score than 1-0 will score 3*2,5, than 7,5 points</t>
  </si>
  <si>
    <t>Todos los jugadores que han predicho una victoria de Borussia M'gladbach con un reultado differente de 1-0 ganan 3*2,5, entonces 7,5 puntos</t>
  </si>
  <si>
    <t>Tous les joueurs ayant pronostiqué une victoire de Bayer Leverkusen ou un match nul marquent 0 point.</t>
  </si>
  <si>
    <t>All players who have predicted a victory for Bayer Leverkusen or a draw, will win 0 point.</t>
  </si>
  <si>
    <t>Todos los jugadores que han predicho una victoria de Borussia M'gladbach o un empate ganan 0 point.</t>
  </si>
  <si>
    <t>Dans l'exemple 2, Bayer Leverkusen s'impose 1-0.</t>
  </si>
  <si>
    <t>Example 2 : Bayer Leverkusen win 1-0.</t>
  </si>
  <si>
    <t>En el ejemplo 2, Bayer Leverkusen vence 1-0.</t>
  </si>
  <si>
    <t>A l'issue de la rencontre, tous les joueurs ayant pronostiqué une victoire de Bayer Leverkusen sur le score de 1-0 marquent 5*2,5, soit 12,5 points.</t>
  </si>
  <si>
    <t>At the end of the game, all players who have predicted a victory for Bayer Leverkusen with a score of 1-0 will win 5*2,5, than 12,5 points.</t>
  </si>
  <si>
    <t>Después del partido, todos los jugadores que han predicho una victoria de Bayer Leverkusen por 1-0 ganan 5*2,5, entonces 12,5 puntos.</t>
  </si>
  <si>
    <t>Tous les joueurs ayant pronostiqué une victoire de Bayer Leverkusen sur un score différent de 1-0 marquent 3*2,5, soit 7,5 points</t>
  </si>
  <si>
    <t>All players who have predicted a victory for Bayer Leverkusen but with a different score than 1-0 will win 3*2,5, than 7,5 points</t>
  </si>
  <si>
    <t>Todos los jugadores que han predicho una victoria de Bayer Leverkusen - con un resultado differente de 1-0 - ganan 3*2,5, entonces 7,5 puntos</t>
  </si>
  <si>
    <t>Tous les joueurs ayant pronostiqué une victoire de Borussia M'gladbach ou un match nul marquent 0 point.</t>
  </si>
  <si>
    <t>All players who have predicted a victory for Borussia M'gladbach or a draw, will win 0 point.</t>
  </si>
  <si>
    <t>Todos los jugadores que han predicho una victoria de Bayer Leverkusen o un empate ganan 0 point.</t>
  </si>
  <si>
    <t>Dans l'exemple 3, Borussia M'gladbach s'impose 4-2.</t>
  </si>
  <si>
    <t>Example 3 : Borussia M'gladbach win 4-2.</t>
  </si>
  <si>
    <t>En el ejemplo 3, Borussia M'gladbach vence 4-2.</t>
  </si>
  <si>
    <t>Tous les joueurs ayant pronostiqué une victoire de Borussia M'gladbach sur le score de 4-2 marquent 2*5*2,5, soit 25 points.</t>
  </si>
  <si>
    <t>At the end of the game, all players who have predicted a victory for Borussia M'gladbach with a score of 4-2 will win 5 * 2,5 * 2, than 25 points.</t>
  </si>
  <si>
    <t>Después del partido, todos los jugadores que han predicho una victoria de Borussia M'gladbach por 4-2 ganan 5 * 2,5 * 2, entonces 25 puntos.</t>
  </si>
  <si>
    <t>Tous les joueurs ayant pronostiqué une victoire de Borussia M'gladbach sur le score de 5-1, 6-2, 6-0, etc... marquent 2*3*2,5, soit 15 points.</t>
  </si>
  <si>
    <t>All players who have predicted a victory for Borussia M'gladbach with a score of 5-1, 6-2, 6-0, etc... will win 3 * 2,5 * 2, than 15 points.</t>
  </si>
  <si>
    <t>Todos los jugadores que han predicho una victoria de Borussia M'gladbach por 5-1, 6-2, 6-0, etc... ganan 3 * 2,5 * 2, entonces 15 puntos.</t>
  </si>
  <si>
    <t>Tous les joueurs ayant pronostiqué une victoire de Borussia M'gladbach sur le score de 3-1, 3-2, 4-0, etc... marquent 1,5*3*2,5, soit 11,25 points.</t>
  </si>
  <si>
    <t>All players who have predicted a victory for Borussia M'gladbach with a score of 3-1, 3-2, 4-0, etc... will win 3 * 2,5 * 1,5, than 11,25 points.</t>
  </si>
  <si>
    <t>Todos los jugadores que han predicho una victoria de Borussia M'gladbach por 3-1, 3-2, 4-0, etc... ganan 3 * 2,5 * 1,5, entonces 11,25 puntos.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</si>
</sst>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[$-F800]dddd\,\ mmmm\ dd\,\ yyyy"/>
  </numFmts>
  <fonts count="26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9"/>
      <name val="Arial"/>
      <family val="2"/>
    </font>
    <font>
      <sz val="12"/>
      <name val="Verdana"/>
      <family val="2"/>
    </font>
    <font>
      <b/>
      <sz val="12"/>
      <name val="Verdana"/>
      <family val="2"/>
    </font>
    <font>
      <sz val="10"/>
      <name val="Arial"/>
      <family val="2"/>
    </font>
    <font>
      <b/>
      <sz val="8"/>
      <color indexed="9"/>
      <name val="Arial"/>
      <family val="2"/>
    </font>
    <font>
      <sz val="10"/>
      <color theme="0"/>
      <name val="Arial"/>
      <family val="2"/>
    </font>
    <font>
      <b/>
      <sz val="12"/>
      <color theme="0"/>
      <name val="Verdana"/>
      <family val="2"/>
    </font>
    <font>
      <sz val="10"/>
      <color rgb="FF0070C0"/>
      <name val="Arial"/>
      <family val="2"/>
    </font>
    <font>
      <b/>
      <sz val="10"/>
      <color theme="0"/>
      <name val="Arial"/>
      <family val="2"/>
    </font>
    <font>
      <b/>
      <sz val="12"/>
      <color theme="3"/>
      <name val="Verdana"/>
      <family val="2"/>
    </font>
    <font>
      <b/>
      <sz val="12"/>
      <color theme="2"/>
      <name val="Verdana"/>
      <family val="2"/>
    </font>
    <font>
      <u/>
      <sz val="10"/>
      <color theme="10"/>
      <name val="Arial"/>
      <family val="2"/>
    </font>
    <font>
      <b/>
      <sz val="12"/>
      <color theme="0"/>
      <name val="Arial"/>
      <family val="2"/>
    </font>
    <font>
      <b/>
      <u/>
      <sz val="10"/>
      <color theme="0"/>
      <name val="Arial"/>
      <family val="2"/>
    </font>
    <font>
      <b/>
      <sz val="12"/>
      <color rgb="FF002060"/>
      <name val="Verdana"/>
      <family val="2"/>
    </font>
    <font>
      <sz val="12"/>
      <color rgb="FF002060"/>
      <name val="Verdana"/>
      <family val="2"/>
    </font>
    <font>
      <b/>
      <sz val="10"/>
      <color rgb="FF002060"/>
      <name val="Arial"/>
      <family val="2"/>
    </font>
    <font>
      <u/>
      <sz val="10"/>
      <color rgb="FF002060"/>
      <name val="Arial"/>
      <family val="2"/>
    </font>
    <font>
      <b/>
      <u/>
      <sz val="12"/>
      <color theme="0"/>
      <name val="Verdana"/>
      <family val="2"/>
    </font>
    <font>
      <sz val="12"/>
      <color theme="0"/>
      <name val="Verdana"/>
      <family val="2"/>
    </font>
    <font>
      <b/>
      <sz val="11"/>
      <color theme="0"/>
      <name val="Verdana"/>
      <family val="2"/>
    </font>
    <font>
      <b/>
      <sz val="12"/>
      <color theme="1" tint="0.34998626667073579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1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 style="medium">
        <color theme="0"/>
      </left>
      <right style="medium">
        <color theme="3"/>
      </right>
      <top style="medium">
        <color theme="0"/>
      </top>
      <bottom style="medium">
        <color theme="3"/>
      </bottom>
      <diagonal/>
    </border>
    <border>
      <left style="medium">
        <color theme="3"/>
      </left>
      <right style="medium">
        <color theme="0"/>
      </right>
      <top style="medium">
        <color theme="0"/>
      </top>
      <bottom style="medium">
        <color theme="3"/>
      </bottom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 style="medium">
        <color theme="3"/>
      </bottom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theme="0"/>
      </left>
      <right style="medium">
        <color theme="3"/>
      </right>
      <top style="medium">
        <color theme="3"/>
      </top>
      <bottom style="medium">
        <color theme="0"/>
      </bottom>
      <diagonal/>
    </border>
    <border>
      <left style="medium">
        <color theme="3"/>
      </left>
      <right style="medium">
        <color theme="0"/>
      </right>
      <top style="medium">
        <color theme="3"/>
      </top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/>
      <right/>
      <top/>
      <bottom style="medium">
        <color theme="3"/>
      </bottom>
      <diagonal/>
    </border>
    <border>
      <left/>
      <right/>
      <top style="medium">
        <color theme="3"/>
      </top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theme="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theme="1" tint="0.34998626667073579"/>
      </left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/>
      <diagonal/>
    </border>
    <border>
      <left/>
      <right/>
      <top style="medium">
        <color theme="1" tint="0.34998626667073579"/>
      </top>
      <bottom/>
      <diagonal/>
    </border>
    <border>
      <left/>
      <right style="medium">
        <color theme="0"/>
      </right>
      <top style="medium">
        <color theme="1" tint="0.34998626667073579"/>
      </top>
      <bottom/>
      <diagonal/>
    </border>
    <border>
      <left style="medium">
        <color theme="1" tint="0.34998626667073579"/>
      </left>
      <right/>
      <top/>
      <bottom/>
      <diagonal/>
    </border>
    <border>
      <left style="medium">
        <color theme="1" tint="0.34998626667073579"/>
      </left>
      <right/>
      <top/>
      <bottom style="medium">
        <color theme="1" tint="0.34998626667073579"/>
      </bottom>
      <diagonal/>
    </border>
    <border>
      <left/>
      <right/>
      <top/>
      <bottom style="medium">
        <color theme="1" tint="0.34998626667073579"/>
      </bottom>
      <diagonal/>
    </border>
    <border>
      <left/>
      <right style="medium">
        <color theme="0"/>
      </right>
      <top/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/>
      <diagonal/>
    </border>
    <border>
      <left/>
      <right style="medium">
        <color theme="1" tint="0.34998626667073579"/>
      </right>
      <top/>
      <bottom/>
      <diagonal/>
    </border>
    <border>
      <left/>
      <right style="medium">
        <color theme="1" tint="0.34998626667073579"/>
      </right>
      <top/>
      <bottom style="medium">
        <color theme="1" tint="0.34998626667073579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1" tint="0.34998626667073579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3" fillId="3" borderId="2" xfId="0" applyFont="1" applyFill="1" applyBorder="1" applyAlignment="1" applyProtection="1">
      <alignment horizontal="center"/>
      <protection hidden="1"/>
    </xf>
    <xf numFmtId="0" fontId="3" fillId="2" borderId="2" xfId="0" applyFont="1" applyFill="1" applyBorder="1" applyAlignment="1" applyProtection="1">
      <alignment horizontal="center"/>
      <protection hidden="1"/>
    </xf>
    <xf numFmtId="0" fontId="3" fillId="3" borderId="4" xfId="0" applyFont="1" applyFill="1" applyBorder="1" applyAlignment="1" applyProtection="1">
      <alignment horizontal="center"/>
      <protection hidden="1"/>
    </xf>
    <xf numFmtId="0" fontId="2" fillId="4" borderId="8" xfId="0" applyFont="1" applyFill="1" applyBorder="1" applyAlignment="1" applyProtection="1">
      <alignment horizontal="center"/>
      <protection hidden="1"/>
    </xf>
    <xf numFmtId="0" fontId="5" fillId="6" borderId="0" xfId="0" applyFont="1" applyFill="1" applyProtection="1">
      <protection hidden="1"/>
    </xf>
    <xf numFmtId="0" fontId="0" fillId="6" borderId="0" xfId="0" applyFill="1" applyProtection="1">
      <protection hidden="1"/>
    </xf>
    <xf numFmtId="0" fontId="8" fillId="5" borderId="12" xfId="0" applyFont="1" applyFill="1" applyBorder="1" applyAlignment="1" applyProtection="1">
      <alignment horizontal="left"/>
      <protection hidden="1"/>
    </xf>
    <xf numFmtId="0" fontId="8" fillId="5" borderId="13" xfId="0" applyFont="1" applyFill="1" applyBorder="1" applyAlignment="1" applyProtection="1">
      <alignment horizontal="left"/>
      <protection hidden="1"/>
    </xf>
    <xf numFmtId="0" fontId="4" fillId="5" borderId="5" xfId="0" applyFont="1" applyFill="1" applyBorder="1" applyAlignment="1" applyProtection="1">
      <alignment horizontal="left"/>
      <protection hidden="1"/>
    </xf>
    <xf numFmtId="0" fontId="2" fillId="4" borderId="1" xfId="0" applyFont="1" applyFill="1" applyBorder="1" applyAlignment="1" applyProtection="1">
      <alignment horizontal="center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4" borderId="14" xfId="0" applyFont="1" applyFill="1" applyBorder="1" applyAlignment="1" applyProtection="1">
      <alignment horizontal="center"/>
      <protection hidden="1"/>
    </xf>
    <xf numFmtId="0" fontId="2" fillId="4" borderId="15" xfId="0" applyFont="1" applyFill="1" applyBorder="1" applyAlignment="1" applyProtection="1">
      <alignment horizontal="center"/>
      <protection hidden="1"/>
    </xf>
    <xf numFmtId="0" fontId="4" fillId="5" borderId="7" xfId="0" applyFont="1" applyFill="1" applyBorder="1" applyAlignment="1" applyProtection="1">
      <alignment horizontal="left"/>
      <protection hidden="1"/>
    </xf>
    <xf numFmtId="0" fontId="4" fillId="5" borderId="6" xfId="0" applyFont="1" applyFill="1" applyBorder="1" applyAlignment="1" applyProtection="1">
      <alignment horizontal="left"/>
      <protection hidden="1"/>
    </xf>
    <xf numFmtId="0" fontId="5" fillId="6" borderId="0" xfId="0" applyFont="1" applyFill="1" applyAlignment="1" applyProtection="1">
      <alignment horizontal="left" indent="1"/>
      <protection hidden="1"/>
    </xf>
    <xf numFmtId="0" fontId="5" fillId="6" borderId="0" xfId="0" applyFont="1" applyFill="1" applyAlignment="1" applyProtection="1">
      <alignment horizontal="center"/>
      <protection hidden="1"/>
    </xf>
    <xf numFmtId="0" fontId="2" fillId="4" borderId="4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center"/>
      <protection hidden="1"/>
    </xf>
    <xf numFmtId="0" fontId="9" fillId="7" borderId="0" xfId="0" applyFont="1" applyFill="1" applyAlignment="1" applyProtection="1">
      <alignment horizontal="center"/>
      <protection hidden="1"/>
    </xf>
    <xf numFmtId="0" fontId="2" fillId="4" borderId="10" xfId="0" applyFont="1" applyFill="1" applyBorder="1" applyAlignment="1" applyProtection="1">
      <alignment horizontal="center" vertical="center"/>
      <protection hidden="1"/>
    </xf>
    <xf numFmtId="0" fontId="2" fillId="4" borderId="0" xfId="0" applyFont="1" applyFill="1" applyAlignment="1" applyProtection="1">
      <alignment horizontal="center" vertical="center"/>
      <protection hidden="1"/>
    </xf>
    <xf numFmtId="0" fontId="8" fillId="5" borderId="10" xfId="0" applyFont="1" applyFill="1" applyBorder="1" applyAlignment="1" applyProtection="1">
      <alignment horizontal="left"/>
      <protection hidden="1"/>
    </xf>
    <xf numFmtId="0" fontId="8" fillId="5" borderId="0" xfId="0" applyFont="1" applyFill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5" fillId="0" borderId="0" xfId="0" applyFont="1" applyAlignment="1" applyProtection="1">
      <alignment horizontal="left" indent="1"/>
      <protection hidden="1"/>
    </xf>
    <xf numFmtId="0" fontId="5" fillId="0" borderId="0" xfId="0" applyFont="1" applyAlignment="1" applyProtection="1">
      <alignment horizontal="center"/>
      <protection hidden="1"/>
    </xf>
    <xf numFmtId="0" fontId="2" fillId="8" borderId="0" xfId="0" applyFont="1" applyFill="1" applyProtection="1">
      <protection hidden="1"/>
    </xf>
    <xf numFmtId="0" fontId="3" fillId="8" borderId="0" xfId="0" applyFont="1" applyFill="1" applyProtection="1">
      <protection hidden="1"/>
    </xf>
    <xf numFmtId="0" fontId="12" fillId="8" borderId="10" xfId="0" applyFont="1" applyFill="1" applyBorder="1" applyProtection="1">
      <protection hidden="1"/>
    </xf>
    <xf numFmtId="0" fontId="12" fillId="8" borderId="16" xfId="0" applyFont="1" applyFill="1" applyBorder="1" applyProtection="1">
      <protection hidden="1"/>
    </xf>
    <xf numFmtId="0" fontId="12" fillId="8" borderId="8" xfId="0" applyFont="1" applyFill="1" applyBorder="1" applyAlignment="1" applyProtection="1">
      <alignment horizontal="center"/>
      <protection hidden="1"/>
    </xf>
    <xf numFmtId="0" fontId="12" fillId="8" borderId="17" xfId="0" applyFont="1" applyFill="1" applyBorder="1" applyProtection="1">
      <protection hidden="1"/>
    </xf>
    <xf numFmtId="0" fontId="12" fillId="8" borderId="11" xfId="0" applyFont="1" applyFill="1" applyBorder="1" applyProtection="1">
      <protection hidden="1"/>
    </xf>
    <xf numFmtId="0" fontId="2" fillId="3" borderId="9" xfId="0" applyFont="1" applyFill="1" applyBorder="1" applyAlignment="1" applyProtection="1">
      <alignment horizontal="center"/>
      <protection hidden="1"/>
    </xf>
    <xf numFmtId="0" fontId="5" fillId="6" borderId="0" xfId="0" applyFont="1" applyFill="1" applyAlignment="1" applyProtection="1">
      <alignment horizontal="right" indent="1"/>
      <protection hidden="1"/>
    </xf>
    <xf numFmtId="0" fontId="5" fillId="6" borderId="0" xfId="0" applyFont="1" applyFill="1" applyAlignment="1" applyProtection="1">
      <alignment horizontal="right"/>
      <protection hidden="1"/>
    </xf>
    <xf numFmtId="165" fontId="5" fillId="0" borderId="0" xfId="0" applyNumberFormat="1" applyFont="1" applyAlignment="1" applyProtection="1">
      <alignment horizontal="right" indent="1"/>
      <protection hidden="1"/>
    </xf>
    <xf numFmtId="0" fontId="5" fillId="0" borderId="0" xfId="0" applyFont="1" applyAlignment="1" applyProtection="1">
      <alignment horizontal="right"/>
      <protection hidden="1"/>
    </xf>
    <xf numFmtId="14" fontId="5" fillId="0" borderId="0" xfId="0" applyNumberFormat="1" applyFont="1" applyAlignment="1" applyProtection="1">
      <alignment horizontal="right" indent="1"/>
      <protection hidden="1"/>
    </xf>
    <xf numFmtId="0" fontId="5" fillId="0" borderId="0" xfId="0" applyFont="1" applyAlignment="1" applyProtection="1">
      <alignment horizontal="right" indent="1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165" fontId="12" fillId="0" borderId="21" xfId="0" applyNumberFormat="1" applyFont="1" applyBorder="1" applyAlignment="1" applyProtection="1">
      <alignment horizontal="right" vertical="center" indent="1"/>
      <protection hidden="1"/>
    </xf>
    <xf numFmtId="20" fontId="12" fillId="0" borderId="22" xfId="0" applyNumberFormat="1" applyFont="1" applyBorder="1" applyAlignment="1" applyProtection="1">
      <alignment horizontal="center" vertical="center"/>
      <protection hidden="1"/>
    </xf>
    <xf numFmtId="0" fontId="13" fillId="6" borderId="23" xfId="0" applyFont="1" applyFill="1" applyBorder="1" applyAlignment="1" applyProtection="1">
      <alignment horizontal="center" vertical="center"/>
      <protection locked="0"/>
    </xf>
    <xf numFmtId="0" fontId="13" fillId="6" borderId="24" xfId="0" applyFont="1" applyFill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left" vertical="center" indent="1"/>
      <protection hidden="1"/>
    </xf>
    <xf numFmtId="0" fontId="14" fillId="0" borderId="26" xfId="0" applyFont="1" applyBorder="1" applyAlignment="1" applyProtection="1">
      <alignment horizontal="left" vertical="center" indent="1"/>
      <protection hidden="1"/>
    </xf>
    <xf numFmtId="165" fontId="12" fillId="0" borderId="26" xfId="0" applyNumberFormat="1" applyFont="1" applyBorder="1" applyAlignment="1" applyProtection="1">
      <alignment horizontal="right" vertical="center" indent="1"/>
      <protection hidden="1"/>
    </xf>
    <xf numFmtId="20" fontId="12" fillId="0" borderId="0" xfId="0" applyNumberFormat="1" applyFont="1" applyAlignment="1" applyProtection="1">
      <alignment horizontal="center" vertical="center"/>
      <protection hidden="1"/>
    </xf>
    <xf numFmtId="0" fontId="13" fillId="6" borderId="27" xfId="0" applyFont="1" applyFill="1" applyBorder="1" applyAlignment="1" applyProtection="1">
      <alignment horizontal="center" vertical="center"/>
      <protection locked="0"/>
    </xf>
    <xf numFmtId="0" fontId="13" fillId="6" borderId="28" xfId="0" applyFont="1" applyFill="1" applyBorder="1" applyAlignment="1" applyProtection="1">
      <alignment horizontal="center" vertical="center"/>
      <protection locked="0"/>
    </xf>
    <xf numFmtId="0" fontId="10" fillId="0" borderId="29" xfId="0" applyFont="1" applyBorder="1" applyAlignment="1" applyProtection="1">
      <alignment horizontal="left" vertical="center" indent="1"/>
      <protection hidden="1"/>
    </xf>
    <xf numFmtId="165" fontId="12" fillId="0" borderId="30" xfId="0" applyNumberFormat="1" applyFont="1" applyBorder="1" applyAlignment="1" applyProtection="1">
      <alignment horizontal="right" vertical="center" indent="1"/>
      <protection hidden="1"/>
    </xf>
    <xf numFmtId="20" fontId="12" fillId="0" borderId="31" xfId="0" applyNumberFormat="1" applyFont="1" applyBorder="1" applyAlignment="1" applyProtection="1">
      <alignment horizontal="center" vertical="center"/>
      <protection hidden="1"/>
    </xf>
    <xf numFmtId="0" fontId="13" fillId="6" borderId="32" xfId="0" applyFont="1" applyFill="1" applyBorder="1" applyAlignment="1" applyProtection="1">
      <alignment horizontal="center" vertical="center"/>
      <protection locked="0"/>
    </xf>
    <xf numFmtId="0" fontId="13" fillId="6" borderId="33" xfId="0" applyFont="1" applyFill="1" applyBorder="1" applyAlignment="1" applyProtection="1">
      <alignment horizontal="center" vertical="center"/>
      <protection locked="0"/>
    </xf>
    <xf numFmtId="0" fontId="10" fillId="0" borderId="34" xfId="0" applyFont="1" applyBorder="1" applyAlignment="1" applyProtection="1">
      <alignment horizontal="left" vertical="center" indent="1"/>
      <protection hidden="1"/>
    </xf>
    <xf numFmtId="0" fontId="10" fillId="0" borderId="35" xfId="0" applyFont="1" applyBorder="1" applyAlignment="1" applyProtection="1">
      <alignment horizontal="left" vertical="center" indent="1"/>
      <protection hidden="1"/>
    </xf>
    <xf numFmtId="0" fontId="10" fillId="0" borderId="36" xfId="0" applyFont="1" applyBorder="1" applyAlignment="1" applyProtection="1">
      <alignment horizontal="left" vertical="center" indent="1"/>
      <protection hidden="1"/>
    </xf>
    <xf numFmtId="0" fontId="10" fillId="0" borderId="37" xfId="0" applyFont="1" applyBorder="1" applyAlignment="1" applyProtection="1">
      <alignment horizontal="left" vertical="center" indent="1"/>
      <protection hidden="1"/>
    </xf>
    <xf numFmtId="0" fontId="10" fillId="0" borderId="0" xfId="0" applyFont="1" applyAlignment="1" applyProtection="1">
      <alignment horizontal="left"/>
      <protection hidden="1"/>
    </xf>
    <xf numFmtId="0" fontId="10" fillId="0" borderId="38" xfId="0" applyFont="1" applyBorder="1" applyAlignment="1" applyProtection="1">
      <alignment horizontal="center"/>
      <protection hidden="1"/>
    </xf>
    <xf numFmtId="0" fontId="13" fillId="6" borderId="0" xfId="0" applyFont="1" applyFill="1" applyAlignment="1" applyProtection="1">
      <alignment horizontal="center"/>
      <protection hidden="1"/>
    </xf>
    <xf numFmtId="0" fontId="13" fillId="6" borderId="39" xfId="0" applyFont="1" applyFill="1" applyBorder="1" applyAlignment="1" applyProtection="1">
      <alignment horizontal="center"/>
      <protection locked="0"/>
    </xf>
    <xf numFmtId="0" fontId="13" fillId="6" borderId="40" xfId="0" applyFont="1" applyFill="1" applyBorder="1" applyAlignment="1" applyProtection="1">
      <alignment horizontal="center"/>
      <protection locked="0"/>
    </xf>
    <xf numFmtId="165" fontId="12" fillId="0" borderId="0" xfId="0" applyNumberFormat="1" applyFont="1" applyAlignment="1" applyProtection="1">
      <alignment horizontal="right" vertical="center" indent="1"/>
      <protection hidden="1"/>
    </xf>
    <xf numFmtId="0" fontId="10" fillId="0" borderId="0" xfId="0" applyFont="1" applyAlignment="1" applyProtection="1">
      <alignment horizontal="left" vertical="center" indent="1"/>
      <protection hidden="1"/>
    </xf>
    <xf numFmtId="0" fontId="10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vertical="center"/>
      <protection hidden="1"/>
    </xf>
    <xf numFmtId="0" fontId="0" fillId="9" borderId="0" xfId="0" applyFill="1" applyAlignment="1">
      <alignment horizontal="center"/>
    </xf>
    <xf numFmtId="0" fontId="10" fillId="0" borderId="0" xfId="0" applyFont="1" applyProtection="1">
      <protection hidden="1"/>
    </xf>
    <xf numFmtId="0" fontId="0" fillId="0" borderId="0" xfId="0" applyProtection="1">
      <protection hidden="1"/>
    </xf>
    <xf numFmtId="0" fontId="9" fillId="0" borderId="0" xfId="0" applyFont="1" applyProtection="1">
      <protection hidden="1"/>
    </xf>
    <xf numFmtId="0" fontId="16" fillId="0" borderId="0" xfId="0" applyFont="1" applyProtection="1">
      <protection hidden="1"/>
    </xf>
    <xf numFmtId="0" fontId="9" fillId="6" borderId="0" xfId="0" applyFont="1" applyFill="1" applyProtection="1">
      <protection hidden="1"/>
    </xf>
    <xf numFmtId="0" fontId="17" fillId="0" borderId="0" xfId="0" applyFont="1" applyProtection="1">
      <protection hidden="1"/>
    </xf>
    <xf numFmtId="165" fontId="19" fillId="0" borderId="0" xfId="0" applyNumberFormat="1" applyFont="1" applyAlignment="1" applyProtection="1">
      <alignment horizontal="right" indent="1"/>
      <protection hidden="1"/>
    </xf>
    <xf numFmtId="20" fontId="20" fillId="0" borderId="0" xfId="0" applyNumberFormat="1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left" indent="1"/>
      <protection hidden="1"/>
    </xf>
    <xf numFmtId="0" fontId="18" fillId="0" borderId="0" xfId="0" applyFont="1" applyAlignment="1" applyProtection="1">
      <alignment horizontal="left" vertical="center" indent="1"/>
      <protection hidden="1"/>
    </xf>
    <xf numFmtId="0" fontId="18" fillId="6" borderId="43" xfId="0" applyFont="1" applyFill="1" applyBorder="1" applyAlignment="1" applyProtection="1">
      <alignment horizontal="center" vertical="center"/>
      <protection locked="0"/>
    </xf>
    <xf numFmtId="14" fontId="2" fillId="2" borderId="0" xfId="0" applyNumberFormat="1" applyFont="1" applyFill="1" applyProtection="1"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8" fillId="0" borderId="41" xfId="0" applyFont="1" applyBorder="1" applyAlignment="1" applyProtection="1">
      <alignment horizontal="center" vertical="center"/>
      <protection locked="0"/>
    </xf>
    <xf numFmtId="0" fontId="18" fillId="6" borderId="42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/>
      <protection hidden="1"/>
    </xf>
    <xf numFmtId="0" fontId="23" fillId="0" borderId="0" xfId="0" applyFont="1" applyAlignment="1" applyProtection="1">
      <alignment horizontal="left" indent="1"/>
      <protection hidden="1"/>
    </xf>
    <xf numFmtId="0" fontId="24" fillId="0" borderId="0" xfId="0" applyFont="1" applyAlignment="1" applyProtection="1">
      <alignment horizontal="left"/>
      <protection hidden="1"/>
    </xf>
    <xf numFmtId="165" fontId="23" fillId="0" borderId="0" xfId="0" applyNumberFormat="1" applyFont="1" applyAlignment="1" applyProtection="1">
      <alignment horizontal="right" indent="1"/>
      <protection hidden="1"/>
    </xf>
    <xf numFmtId="0" fontId="18" fillId="0" borderId="0" xfId="0" applyFont="1" applyBorder="1" applyAlignment="1" applyProtection="1">
      <alignment horizontal="center"/>
      <protection hidden="1"/>
    </xf>
    <xf numFmtId="0" fontId="10" fillId="0" borderId="44" xfId="0" applyFont="1" applyBorder="1" applyAlignment="1" applyProtection="1">
      <alignment horizontal="center"/>
      <protection hidden="1"/>
    </xf>
    <xf numFmtId="165" fontId="12" fillId="0" borderId="45" xfId="0" applyNumberFormat="1" applyFont="1" applyBorder="1" applyAlignment="1" applyProtection="1">
      <alignment horizontal="right" vertical="center" indent="1"/>
      <protection hidden="1"/>
    </xf>
    <xf numFmtId="20" fontId="12" fillId="0" borderId="46" xfId="0" applyNumberFormat="1" applyFont="1" applyBorder="1" applyAlignment="1" applyProtection="1">
      <alignment horizontal="center" vertical="center"/>
      <protection hidden="1"/>
    </xf>
    <xf numFmtId="0" fontId="10" fillId="0" borderId="47" xfId="0" applyFont="1" applyBorder="1" applyAlignment="1" applyProtection="1">
      <alignment horizontal="left" vertical="center" indent="1"/>
      <protection hidden="1"/>
    </xf>
    <xf numFmtId="165" fontId="12" fillId="0" borderId="48" xfId="0" applyNumberFormat="1" applyFont="1" applyBorder="1" applyAlignment="1" applyProtection="1">
      <alignment horizontal="right" vertical="center" indent="1"/>
      <protection hidden="1"/>
    </xf>
    <xf numFmtId="20" fontId="12" fillId="0" borderId="0" xfId="0" applyNumberFormat="1" applyFont="1" applyBorder="1" applyAlignment="1" applyProtection="1">
      <alignment horizontal="center" vertical="center"/>
      <protection hidden="1"/>
    </xf>
    <xf numFmtId="165" fontId="12" fillId="0" borderId="49" xfId="0" applyNumberFormat="1" applyFont="1" applyBorder="1" applyAlignment="1" applyProtection="1">
      <alignment horizontal="right" vertical="center" indent="1"/>
      <protection hidden="1"/>
    </xf>
    <xf numFmtId="20" fontId="12" fillId="0" borderId="50" xfId="0" applyNumberFormat="1" applyFont="1" applyBorder="1" applyAlignment="1" applyProtection="1">
      <alignment horizontal="center" vertical="center"/>
      <protection hidden="1"/>
    </xf>
    <xf numFmtId="0" fontId="10" fillId="0" borderId="51" xfId="0" applyFont="1" applyBorder="1" applyAlignment="1" applyProtection="1">
      <alignment horizontal="left" vertical="center" indent="1"/>
      <protection hidden="1"/>
    </xf>
    <xf numFmtId="0" fontId="10" fillId="0" borderId="53" xfId="0" applyFont="1" applyBorder="1" applyAlignment="1" applyProtection="1">
      <alignment horizontal="left" vertical="center" indent="1"/>
      <protection hidden="1"/>
    </xf>
    <xf numFmtId="0" fontId="10" fillId="0" borderId="54" xfId="0" applyFont="1" applyBorder="1" applyAlignment="1" applyProtection="1">
      <alignment horizontal="left" vertical="center" indent="1"/>
      <protection hidden="1"/>
    </xf>
    <xf numFmtId="0" fontId="10" fillId="0" borderId="55" xfId="0" applyFont="1" applyBorder="1" applyAlignment="1" applyProtection="1">
      <alignment horizontal="left" vertical="center" indent="1"/>
      <protection hidden="1"/>
    </xf>
    <xf numFmtId="0" fontId="13" fillId="6" borderId="0" xfId="0" applyFont="1" applyFill="1" applyAlignment="1" applyProtection="1">
      <alignment horizontal="center" vertical="center"/>
      <protection hidden="1"/>
    </xf>
    <xf numFmtId="0" fontId="14" fillId="0" borderId="19" xfId="0" applyFont="1" applyBorder="1" applyAlignment="1" applyProtection="1">
      <alignment horizontal="center" vertical="center"/>
      <protection hidden="1"/>
    </xf>
    <xf numFmtId="0" fontId="14" fillId="0" borderId="18" xfId="0" applyFont="1" applyBorder="1" applyAlignment="1" applyProtection="1">
      <alignment horizontal="center" vertical="center"/>
      <protection hidden="1"/>
    </xf>
    <xf numFmtId="0" fontId="14" fillId="0" borderId="20" xfId="0" applyFont="1" applyBorder="1" applyAlignment="1" applyProtection="1">
      <alignment horizontal="center" vertical="center"/>
      <protection hidden="1"/>
    </xf>
    <xf numFmtId="165" fontId="25" fillId="6" borderId="36" xfId="0" applyNumberFormat="1" applyFont="1" applyFill="1" applyBorder="1" applyAlignment="1" applyProtection="1">
      <alignment horizontal="center" vertical="center"/>
      <protection hidden="1"/>
    </xf>
    <xf numFmtId="0" fontId="25" fillId="6" borderId="0" xfId="0" applyFont="1" applyFill="1" applyAlignment="1" applyProtection="1">
      <alignment horizontal="center" vertical="center"/>
      <protection hidden="1"/>
    </xf>
    <xf numFmtId="0" fontId="5" fillId="2" borderId="0" xfId="0" applyFont="1" applyFill="1" applyAlignment="1" applyProtection="1">
      <alignment horizontal="center" vertical="center"/>
      <protection hidden="1"/>
    </xf>
    <xf numFmtId="0" fontId="21" fillId="6" borderId="57" xfId="2" applyFont="1" applyFill="1" applyBorder="1" applyAlignment="1" applyProtection="1">
      <alignment horizontal="center" vertical="center"/>
      <protection locked="0"/>
    </xf>
    <xf numFmtId="0" fontId="18" fillId="6" borderId="52" xfId="0" applyFont="1" applyFill="1" applyBorder="1" applyAlignment="1" applyProtection="1">
      <alignment horizontal="center" vertical="center"/>
      <protection locked="0"/>
    </xf>
    <xf numFmtId="0" fontId="18" fillId="6" borderId="57" xfId="0" applyFont="1" applyFill="1" applyBorder="1" applyAlignment="1" applyProtection="1">
      <alignment horizontal="center" vertical="center"/>
      <protection locked="0"/>
    </xf>
    <xf numFmtId="0" fontId="14" fillId="0" borderId="25" xfId="0" applyFont="1" applyBorder="1" applyAlignment="1" applyProtection="1">
      <alignment horizontal="center" vertical="center"/>
      <protection hidden="1"/>
    </xf>
    <xf numFmtId="0" fontId="14" fillId="0" borderId="37" xfId="0" applyFont="1" applyBorder="1" applyAlignment="1" applyProtection="1">
      <alignment horizontal="center" vertical="center"/>
      <protection hidden="1"/>
    </xf>
    <xf numFmtId="0" fontId="14" fillId="0" borderId="21" xfId="0" applyFont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6" borderId="18" xfId="0" applyFont="1" applyFill="1" applyBorder="1" applyAlignment="1" applyProtection="1">
      <alignment horizontal="center" vertical="center"/>
      <protection hidden="1"/>
    </xf>
    <xf numFmtId="0" fontId="25" fillId="6" borderId="56" xfId="0" applyFont="1" applyFill="1" applyBorder="1" applyAlignment="1" applyProtection="1">
      <alignment horizontal="center" vertical="center"/>
      <protection hidden="1"/>
    </xf>
    <xf numFmtId="0" fontId="2" fillId="4" borderId="12" xfId="0" applyFont="1" applyFill="1" applyBorder="1" applyAlignment="1" applyProtection="1">
      <alignment horizontal="center" vertical="center"/>
      <protection hidden="1"/>
    </xf>
    <xf numFmtId="0" fontId="2" fillId="4" borderId="13" xfId="0" applyFont="1" applyFill="1" applyBorder="1" applyAlignment="1" applyProtection="1">
      <alignment horizontal="center" vertical="center"/>
      <protection hidden="1"/>
    </xf>
    <xf numFmtId="0" fontId="9" fillId="7" borderId="0" xfId="0" applyFont="1" applyFill="1" applyAlignment="1" applyProtection="1">
      <alignment horizontal="center"/>
      <protection hidden="1"/>
    </xf>
    <xf numFmtId="0" fontId="9" fillId="7" borderId="11" xfId="0" applyFont="1" applyFill="1" applyBorder="1" applyAlignment="1" applyProtection="1">
      <alignment horizontal="center"/>
      <protection hidden="1"/>
    </xf>
  </cellXfs>
  <cellStyles count="3">
    <cellStyle name="Euro" xfId="1" xr:uid="{00000000-0005-0000-0000-000000000000}"/>
    <cellStyle name="Lien hypertexte" xfId="2" builtinId="8"/>
    <cellStyle name="Normal" xfId="0" builtinId="0"/>
  </cellStyles>
  <dxfs count="12">
    <dxf>
      <font>
        <b/>
        <i val="0"/>
        <condense val="0"/>
        <extend val="0"/>
      </font>
      <fill>
        <patternFill>
          <bgColor indexed="1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  <condense val="0"/>
        <extend val="0"/>
      </font>
      <fill>
        <patternFill>
          <bgColor indexed="1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ont>
        <b/>
        <i val="0"/>
      </font>
      <fill>
        <patternFill>
          <bgColor rgb="FF92D05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1F497D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tabColor theme="1" tint="0.34998626667073579"/>
  </sheetPr>
  <dimension ref="B2:V48"/>
  <sheetViews>
    <sheetView showGridLines="0" showRowColHeaders="0" zoomScale="115" zoomScaleNormal="115" workbookViewId="0">
      <selection activeCell="R17" sqref="R17"/>
    </sheetView>
  </sheetViews>
  <sheetFormatPr baseColWidth="10" defaultColWidth="11.42578125" defaultRowHeight="12.75" x14ac:dyDescent="0.2"/>
  <cols>
    <col min="1" max="1" width="3.28515625" style="8" customWidth="1"/>
    <col min="2" max="2" width="18.7109375" style="8" customWidth="1"/>
    <col min="3" max="3" width="11.42578125" style="80" customWidth="1"/>
    <col min="4" max="4" width="18.7109375" style="80" hidden="1" customWidth="1"/>
    <col min="5" max="5" width="11.42578125" style="80" hidden="1" customWidth="1"/>
    <col min="6" max="16384" width="11.42578125" style="8"/>
  </cols>
  <sheetData>
    <row r="2" spans="2:22" x14ac:dyDescent="0.2">
      <c r="B2" s="77"/>
      <c r="C2" s="78"/>
      <c r="D2" s="78"/>
      <c r="E2" s="78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</row>
    <row r="3" spans="2:22" x14ac:dyDescent="0.2">
      <c r="B3" s="77"/>
      <c r="C3" s="81" t="s">
        <v>177</v>
      </c>
      <c r="D3" s="81" t="s">
        <v>178</v>
      </c>
      <c r="E3" s="81" t="s">
        <v>0</v>
      </c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</row>
    <row r="4" spans="2:22" x14ac:dyDescent="0.2">
      <c r="B4" s="77"/>
      <c r="C4" s="81"/>
      <c r="D4" s="81"/>
      <c r="E4" s="81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</row>
    <row r="5" spans="2:22" x14ac:dyDescent="0.2">
      <c r="B5" s="77"/>
      <c r="C5" s="81" t="s">
        <v>1</v>
      </c>
      <c r="D5" s="81" t="s">
        <v>2</v>
      </c>
      <c r="E5" s="81" t="s">
        <v>3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</row>
    <row r="6" spans="2:22" x14ac:dyDescent="0.2">
      <c r="B6" s="77"/>
      <c r="C6" s="78"/>
      <c r="D6" s="78"/>
      <c r="E6" s="78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</row>
    <row r="7" spans="2:22" x14ac:dyDescent="0.2">
      <c r="B7" s="77"/>
      <c r="C7" s="78" t="s">
        <v>179</v>
      </c>
      <c r="D7" s="78" t="s">
        <v>180</v>
      </c>
      <c r="E7" s="78" t="s">
        <v>181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</row>
    <row r="8" spans="2:22" x14ac:dyDescent="0.2">
      <c r="B8" s="77"/>
      <c r="C8" s="78" t="s">
        <v>4</v>
      </c>
      <c r="D8" s="78" t="s">
        <v>5</v>
      </c>
      <c r="E8" s="78" t="s">
        <v>6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</row>
    <row r="9" spans="2:22" x14ac:dyDescent="0.2">
      <c r="B9" s="77"/>
      <c r="C9" s="78" t="s">
        <v>182</v>
      </c>
      <c r="D9" s="78" t="s">
        <v>183</v>
      </c>
      <c r="E9" s="78" t="s">
        <v>184</v>
      </c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</row>
    <row r="10" spans="2:22" x14ac:dyDescent="0.2">
      <c r="B10" s="77"/>
      <c r="C10" s="78"/>
      <c r="D10" s="78"/>
      <c r="E10" s="78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</row>
    <row r="11" spans="2:22" x14ac:dyDescent="0.2">
      <c r="B11" s="77"/>
      <c r="C11" s="78"/>
      <c r="D11" s="78"/>
      <c r="E11" s="78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</row>
    <row r="12" spans="2:22" x14ac:dyDescent="0.2">
      <c r="B12" s="77"/>
      <c r="C12" s="78"/>
      <c r="D12" s="78"/>
      <c r="E12" s="78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</row>
    <row r="13" spans="2:22" x14ac:dyDescent="0.2">
      <c r="B13" s="77"/>
      <c r="C13" s="78"/>
      <c r="D13" s="78"/>
      <c r="E13" s="78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</row>
    <row r="14" spans="2:22" x14ac:dyDescent="0.2">
      <c r="B14" s="77"/>
      <c r="C14" s="81" t="s">
        <v>7</v>
      </c>
      <c r="D14" s="81" t="s">
        <v>8</v>
      </c>
      <c r="E14" s="81" t="s">
        <v>9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  <c r="U14" s="77"/>
      <c r="V14" s="77"/>
    </row>
    <row r="15" spans="2:22" x14ac:dyDescent="0.2">
      <c r="B15" s="77"/>
      <c r="C15" s="78"/>
      <c r="D15" s="78"/>
      <c r="E15" s="78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</row>
    <row r="16" spans="2:22" x14ac:dyDescent="0.2">
      <c r="B16" s="77"/>
      <c r="C16" s="78" t="s">
        <v>139</v>
      </c>
      <c r="D16" s="78" t="s">
        <v>140</v>
      </c>
      <c r="E16" s="78" t="s">
        <v>141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</row>
    <row r="17" spans="2:22" x14ac:dyDescent="0.2">
      <c r="B17" s="77"/>
      <c r="C17" s="78" t="s">
        <v>142</v>
      </c>
      <c r="D17" s="78" t="s">
        <v>143</v>
      </c>
      <c r="E17" s="78" t="s">
        <v>144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</row>
    <row r="18" spans="2:22" x14ac:dyDescent="0.2">
      <c r="B18" s="77"/>
      <c r="C18" s="78" t="s">
        <v>185</v>
      </c>
      <c r="D18" s="78" t="s">
        <v>186</v>
      </c>
      <c r="E18" s="78" t="s">
        <v>187</v>
      </c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</row>
    <row r="19" spans="2:22" x14ac:dyDescent="0.2">
      <c r="B19" s="77"/>
      <c r="C19" s="78" t="s">
        <v>145</v>
      </c>
      <c r="D19" s="78" t="s">
        <v>146</v>
      </c>
      <c r="E19" s="78" t="s">
        <v>147</v>
      </c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</row>
    <row r="20" spans="2:22" x14ac:dyDescent="0.2">
      <c r="B20" s="77"/>
      <c r="C20" s="78" t="s">
        <v>10</v>
      </c>
      <c r="D20" s="78" t="s">
        <v>11</v>
      </c>
      <c r="E20" s="78" t="s">
        <v>12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</row>
    <row r="21" spans="2:22" x14ac:dyDescent="0.2">
      <c r="B21" s="77"/>
      <c r="C21" s="78" t="s">
        <v>13</v>
      </c>
      <c r="D21" s="78" t="s">
        <v>14</v>
      </c>
      <c r="E21" s="78" t="s">
        <v>15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</row>
    <row r="22" spans="2:22" x14ac:dyDescent="0.2">
      <c r="B22" s="77"/>
      <c r="C22" s="78" t="s">
        <v>16</v>
      </c>
      <c r="D22" s="78" t="s">
        <v>17</v>
      </c>
      <c r="E22" s="78" t="s">
        <v>18</v>
      </c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</row>
    <row r="23" spans="2:22" x14ac:dyDescent="0.2">
      <c r="B23" s="77"/>
      <c r="C23" s="78"/>
      <c r="D23" s="78"/>
      <c r="E23" s="78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</row>
    <row r="24" spans="2:22" x14ac:dyDescent="0.2">
      <c r="B24" s="77"/>
      <c r="C24" s="78" t="s">
        <v>188</v>
      </c>
      <c r="D24" s="78" t="s">
        <v>189</v>
      </c>
      <c r="E24" s="78" t="s">
        <v>190</v>
      </c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</row>
    <row r="25" spans="2:22" x14ac:dyDescent="0.2">
      <c r="B25" s="77"/>
      <c r="C25" s="78" t="s">
        <v>191</v>
      </c>
      <c r="D25" s="78" t="s">
        <v>192</v>
      </c>
      <c r="E25" s="78" t="s">
        <v>193</v>
      </c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</row>
    <row r="26" spans="2:22" x14ac:dyDescent="0.2">
      <c r="B26" s="77"/>
      <c r="C26" s="78" t="s">
        <v>194</v>
      </c>
      <c r="D26" s="78" t="s">
        <v>195</v>
      </c>
      <c r="E26" s="78" t="s">
        <v>196</v>
      </c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</row>
    <row r="27" spans="2:22" x14ac:dyDescent="0.2">
      <c r="B27" s="77"/>
      <c r="C27" s="78" t="s">
        <v>197</v>
      </c>
      <c r="D27" s="78" t="s">
        <v>198</v>
      </c>
      <c r="E27" s="78" t="s">
        <v>199</v>
      </c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</row>
    <row r="28" spans="2:22" x14ac:dyDescent="0.2">
      <c r="B28" s="77"/>
      <c r="C28" s="78" t="s">
        <v>200</v>
      </c>
      <c r="D28" s="78" t="s">
        <v>201</v>
      </c>
      <c r="E28" s="78" t="s">
        <v>202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</row>
    <row r="29" spans="2:22" x14ac:dyDescent="0.2">
      <c r="B29" s="77"/>
      <c r="C29" s="78" t="s">
        <v>203</v>
      </c>
      <c r="D29" s="78" t="s">
        <v>204</v>
      </c>
      <c r="E29" s="78" t="s">
        <v>205</v>
      </c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</row>
    <row r="30" spans="2:22" x14ac:dyDescent="0.2">
      <c r="B30" s="77"/>
      <c r="C30" s="78" t="s">
        <v>206</v>
      </c>
      <c r="D30" s="78" t="s">
        <v>207</v>
      </c>
      <c r="E30" s="78" t="s">
        <v>208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</row>
    <row r="31" spans="2:22" x14ac:dyDescent="0.2">
      <c r="B31" s="77"/>
      <c r="C31" s="78" t="s">
        <v>209</v>
      </c>
      <c r="D31" s="78" t="s">
        <v>210</v>
      </c>
      <c r="E31" s="78" t="s">
        <v>211</v>
      </c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</row>
    <row r="32" spans="2:22" x14ac:dyDescent="0.2">
      <c r="B32" s="77"/>
      <c r="C32" s="78" t="s">
        <v>212</v>
      </c>
      <c r="D32" s="78" t="s">
        <v>213</v>
      </c>
      <c r="E32" s="78" t="s">
        <v>214</v>
      </c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</row>
    <row r="33" spans="2:22" x14ac:dyDescent="0.2">
      <c r="B33" s="77"/>
      <c r="C33" s="78" t="s">
        <v>215</v>
      </c>
      <c r="D33" s="78" t="s">
        <v>216</v>
      </c>
      <c r="E33" s="78" t="s">
        <v>217</v>
      </c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</row>
    <row r="34" spans="2:22" x14ac:dyDescent="0.2">
      <c r="B34" s="77"/>
      <c r="C34" s="78"/>
      <c r="D34" s="78"/>
      <c r="E34" s="78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</row>
    <row r="35" spans="2:22" x14ac:dyDescent="0.2">
      <c r="B35" s="77"/>
      <c r="C35" s="78" t="s">
        <v>19</v>
      </c>
      <c r="D35" s="78" t="s">
        <v>20</v>
      </c>
      <c r="E35" s="78" t="s">
        <v>21</v>
      </c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</row>
    <row r="36" spans="2:22" x14ac:dyDescent="0.2">
      <c r="B36" s="77"/>
      <c r="C36" s="78" t="s">
        <v>22</v>
      </c>
      <c r="D36" s="78" t="s">
        <v>23</v>
      </c>
      <c r="E36" s="78" t="s">
        <v>24</v>
      </c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</row>
    <row r="37" spans="2:22" x14ac:dyDescent="0.2">
      <c r="B37" s="77"/>
      <c r="C37" s="78" t="s">
        <v>218</v>
      </c>
      <c r="D37" s="78" t="s">
        <v>219</v>
      </c>
      <c r="E37" s="78" t="s">
        <v>220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</row>
    <row r="38" spans="2:22" x14ac:dyDescent="0.2">
      <c r="B38" s="77"/>
      <c r="C38" s="78" t="s">
        <v>221</v>
      </c>
      <c r="D38" s="78" t="s">
        <v>222</v>
      </c>
      <c r="E38" s="78" t="s">
        <v>223</v>
      </c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</row>
    <row r="39" spans="2:22" x14ac:dyDescent="0.2">
      <c r="B39" s="77"/>
      <c r="C39" s="78" t="s">
        <v>224</v>
      </c>
      <c r="D39" s="78" t="s">
        <v>225</v>
      </c>
      <c r="E39" s="78" t="s">
        <v>226</v>
      </c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  <c r="R39" s="77"/>
      <c r="S39" s="77"/>
      <c r="T39" s="77"/>
      <c r="U39" s="77"/>
      <c r="V39" s="77"/>
    </row>
    <row r="40" spans="2:22" x14ac:dyDescent="0.2">
      <c r="B40" s="77"/>
      <c r="C40" s="78" t="s">
        <v>227</v>
      </c>
      <c r="D40" s="78" t="s">
        <v>228</v>
      </c>
      <c r="E40" s="78" t="s">
        <v>229</v>
      </c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</row>
    <row r="41" spans="2:22" x14ac:dyDescent="0.2">
      <c r="B41" s="77"/>
      <c r="C41" s="78"/>
      <c r="D41" s="78"/>
      <c r="E41" s="78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</row>
    <row r="42" spans="2:22" x14ac:dyDescent="0.2">
      <c r="B42" s="77"/>
      <c r="C42" s="78" t="s">
        <v>148</v>
      </c>
      <c r="D42" s="78" t="s">
        <v>149</v>
      </c>
      <c r="E42" s="78" t="s">
        <v>150</v>
      </c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</row>
    <row r="43" spans="2:22" x14ac:dyDescent="0.2">
      <c r="B43" s="77"/>
      <c r="C43" s="78" t="s">
        <v>25</v>
      </c>
      <c r="D43" s="78" t="s">
        <v>26</v>
      </c>
      <c r="E43" s="78" t="s">
        <v>27</v>
      </c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</row>
    <row r="44" spans="2:22" x14ac:dyDescent="0.2">
      <c r="B44" s="77"/>
      <c r="C44" s="78" t="s">
        <v>151</v>
      </c>
      <c r="D44" s="78" t="s">
        <v>152</v>
      </c>
      <c r="E44" s="78" t="s">
        <v>153</v>
      </c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7"/>
      <c r="V44" s="77"/>
    </row>
    <row r="45" spans="2:22" x14ac:dyDescent="0.2">
      <c r="B45" s="77"/>
      <c r="C45" s="78" t="s">
        <v>28</v>
      </c>
      <c r="D45" s="78" t="s">
        <v>29</v>
      </c>
      <c r="E45" s="78" t="s">
        <v>30</v>
      </c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</row>
    <row r="46" spans="2:22" x14ac:dyDescent="0.2">
      <c r="B46" s="77"/>
      <c r="C46" s="78"/>
      <c r="D46" s="78"/>
      <c r="E46" s="78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</row>
    <row r="47" spans="2:22" x14ac:dyDescent="0.2">
      <c r="B47" s="77"/>
      <c r="C47" s="78"/>
      <c r="D47" s="78"/>
      <c r="E47" s="78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</row>
    <row r="48" spans="2:22" ht="15.75" customHeight="1" x14ac:dyDescent="0.25">
      <c r="B48" s="79" t="s">
        <v>31</v>
      </c>
      <c r="C48" s="78"/>
      <c r="D48" s="78"/>
      <c r="E48" s="78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</row>
  </sheetData>
  <sheetProtection algorithmName="SHA-512" hashValue="W6yuknWxmab/MNSR4ZvqnaTgnIlSWitZdN5pJr9xjF6lBXQkjHtsW6yYUajJb8IPEKIq7da3n/1fWzhKTs1igw==" saltValue="0CbR4IC+j1/p15w73C2AKg==" spinCount="100000" sheet="1" objects="1" scenarios="1"/>
  <pageMargins left="0.7" right="0.7" top="0.75" bottom="0.75" header="0.3" footer="0.3"/>
  <pageSetup paperSize="9" orientation="portrait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tabColor theme="1" tint="0.34998626667073579"/>
  </sheetPr>
  <dimension ref="A1:AB42"/>
  <sheetViews>
    <sheetView showGridLines="0" showRowColHeaders="0" tabSelected="1" topLeftCell="B2" zoomScale="115" zoomScaleNormal="115" workbookViewId="0">
      <selection activeCell="F30" sqref="F30"/>
    </sheetView>
  </sheetViews>
  <sheetFormatPr baseColWidth="10" defaultColWidth="11.42578125" defaultRowHeight="15" x14ac:dyDescent="0.2"/>
  <cols>
    <col min="1" max="1" width="4.5703125" style="7" customWidth="1"/>
    <col min="2" max="2" width="7.7109375" style="7" customWidth="1"/>
    <col min="3" max="3" width="38.28515625" style="38" customWidth="1"/>
    <col min="4" max="4" width="10.140625" style="7" customWidth="1"/>
    <col min="5" max="5" width="40.7109375" style="18" customWidth="1"/>
    <col min="6" max="7" width="6.7109375" style="19" customWidth="1"/>
    <col min="8" max="8" width="40.7109375" style="18" customWidth="1"/>
    <col min="9" max="9" width="7.5703125" style="18" customWidth="1"/>
    <col min="10" max="12" width="7.5703125" style="39" customWidth="1"/>
    <col min="13" max="13" width="7.5703125" style="19" hidden="1" customWidth="1"/>
    <col min="14" max="14" width="30.7109375" style="19" hidden="1" customWidth="1"/>
    <col min="15" max="15" width="6.85546875" style="19" hidden="1" customWidth="1"/>
    <col min="16" max="16" width="40.7109375" style="19" customWidth="1"/>
    <col min="17" max="17" width="7.5703125" style="19" customWidth="1"/>
    <col min="18" max="19" width="7.5703125" style="19" hidden="1" customWidth="1"/>
    <col min="20" max="21" width="7.5703125" style="19" customWidth="1"/>
    <col min="22" max="22" width="11.42578125" style="19"/>
    <col min="23" max="23" width="11.42578125" style="19" hidden="1" customWidth="1"/>
    <col min="24" max="26" width="11.42578125" style="19"/>
    <col min="27" max="28" width="0" style="19" hidden="1" customWidth="1"/>
    <col min="29" max="16384" width="11.42578125" style="19"/>
  </cols>
  <sheetData>
    <row r="1" spans="2:28" x14ac:dyDescent="0.2">
      <c r="C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>
        <v>1</v>
      </c>
      <c r="AA1" s="19">
        <v>1</v>
      </c>
      <c r="AB1" s="19" t="s">
        <v>32</v>
      </c>
    </row>
    <row r="2" spans="2:28" x14ac:dyDescent="0.2">
      <c r="B2" s="27"/>
      <c r="C2" s="40"/>
      <c r="D2" s="27"/>
      <c r="E2" s="28"/>
      <c r="F2" s="27"/>
      <c r="G2" s="27"/>
      <c r="H2" s="28"/>
      <c r="I2" s="28"/>
      <c r="J2" s="41"/>
      <c r="K2" s="41"/>
      <c r="L2" s="41"/>
      <c r="M2" s="29"/>
      <c r="N2" s="29"/>
      <c r="O2" s="29"/>
      <c r="P2" s="29"/>
      <c r="Q2" s="29"/>
      <c r="AB2" s="19" t="s">
        <v>33</v>
      </c>
    </row>
    <row r="3" spans="2:28" x14ac:dyDescent="0.2">
      <c r="B3" s="27"/>
      <c r="C3" s="91" t="s">
        <v>34</v>
      </c>
      <c r="D3" s="27"/>
      <c r="E3" s="28"/>
      <c r="F3" s="27"/>
      <c r="G3" s="27"/>
      <c r="H3" s="28"/>
      <c r="I3" s="28"/>
      <c r="J3" s="41"/>
      <c r="K3" s="41"/>
      <c r="L3" s="41"/>
      <c r="M3" s="29"/>
      <c r="N3" s="29"/>
      <c r="O3" s="29"/>
      <c r="P3" s="29"/>
      <c r="Q3" s="29"/>
      <c r="W3" s="19" t="s">
        <v>35</v>
      </c>
      <c r="AA3" s="19" t="s">
        <v>131</v>
      </c>
      <c r="AB3" s="19" t="s">
        <v>36</v>
      </c>
    </row>
    <row r="4" spans="2:28" ht="9.9499999999999993" customHeight="1" thickBot="1" x14ac:dyDescent="0.25">
      <c r="B4" s="27"/>
      <c r="C4" s="91"/>
      <c r="D4" s="27"/>
      <c r="E4" s="28"/>
      <c r="F4" s="27"/>
      <c r="G4" s="27"/>
      <c r="H4" s="28"/>
      <c r="I4" s="28"/>
      <c r="J4" s="41"/>
      <c r="K4" s="41"/>
      <c r="L4" s="41"/>
      <c r="M4" s="29"/>
      <c r="N4" s="29"/>
      <c r="O4" s="29"/>
      <c r="P4" s="29"/>
      <c r="Q4" s="29"/>
      <c r="W4" s="19" t="s">
        <v>37</v>
      </c>
      <c r="AA4" s="19" t="s">
        <v>154</v>
      </c>
      <c r="AB4" s="19" t="s">
        <v>38</v>
      </c>
    </row>
    <row r="5" spans="2:28" ht="15.75" thickBot="1" x14ac:dyDescent="0.25">
      <c r="B5" s="27"/>
      <c r="C5" s="66" t="s">
        <v>39</v>
      </c>
      <c r="D5" s="117"/>
      <c r="E5" s="116"/>
      <c r="F5" s="27"/>
      <c r="G5" s="27"/>
      <c r="H5" s="28"/>
      <c r="I5" s="28"/>
      <c r="J5" s="41"/>
      <c r="K5" s="41"/>
      <c r="L5" s="41"/>
      <c r="M5" s="29"/>
      <c r="N5" s="29"/>
      <c r="O5" s="29"/>
      <c r="P5" s="29"/>
      <c r="Q5" s="29"/>
      <c r="W5" s="19" t="s">
        <v>40</v>
      </c>
      <c r="AA5" s="19" t="s">
        <v>155</v>
      </c>
      <c r="AB5" s="19" t="s">
        <v>41</v>
      </c>
    </row>
    <row r="6" spans="2:28" ht="15.75" thickBot="1" x14ac:dyDescent="0.25">
      <c r="B6" s="27"/>
      <c r="C6" s="66" t="s">
        <v>42</v>
      </c>
      <c r="D6" s="117"/>
      <c r="E6" s="116"/>
      <c r="F6" s="27"/>
      <c r="G6" s="27"/>
      <c r="H6" s="28"/>
      <c r="I6" s="28"/>
      <c r="J6" s="41"/>
      <c r="K6" s="41"/>
      <c r="L6" s="41"/>
      <c r="M6" s="29"/>
      <c r="N6" s="29"/>
      <c r="O6" s="29"/>
      <c r="P6" s="29"/>
      <c r="Q6" s="29"/>
      <c r="W6" s="19" t="s">
        <v>43</v>
      </c>
      <c r="AA6" s="19" t="s">
        <v>49</v>
      </c>
      <c r="AB6" s="19" t="s">
        <v>44</v>
      </c>
    </row>
    <row r="7" spans="2:28" ht="15.75" thickBot="1" x14ac:dyDescent="0.25">
      <c r="B7" s="27"/>
      <c r="C7" s="66" t="s">
        <v>45</v>
      </c>
      <c r="D7" s="115"/>
      <c r="E7" s="116"/>
      <c r="F7" s="27"/>
      <c r="G7" s="27"/>
      <c r="H7" s="29" t="str">
        <f>IF(LEN($D7)=0,"",IF(LEN($D7)-LEN(SUBSTITUTE($D7,"@",""))&lt;&gt;1,"Erreur @",""))&amp;IF(AND(LEN($D7)&gt;0,LEN($D7)-LEN(SUBSTITUTE($D7,".",""))&lt;1),"Erreur Format",IF(LEN($D7)-SUMPRODUCT((LEN($D7)-LEN(SUBSTITUTE($D7,Grille!B19:B58,""))))&gt;0,"Caractère interdit","")&amp;IF(LEN($D7)=0,"",IF(LEN($D7)-SEARCH("µ",SUBSTITUTE($D7,".","µ",LEN($D7)-LEN(SUBSTITUTE($D7,".",""))))+1&lt;3,"Erreur terminaison","")))</f>
        <v/>
      </c>
      <c r="I7" s="28"/>
      <c r="J7" s="41"/>
      <c r="K7" s="41"/>
      <c r="L7" s="41"/>
      <c r="M7" s="29"/>
      <c r="N7" s="29"/>
      <c r="O7" s="29"/>
      <c r="P7" s="29"/>
      <c r="Q7" s="29"/>
      <c r="W7" s="19" t="s">
        <v>46</v>
      </c>
      <c r="AA7" s="19" t="s">
        <v>52</v>
      </c>
      <c r="AB7" s="19" t="s">
        <v>47</v>
      </c>
    </row>
    <row r="8" spans="2:28" ht="15.75" thickBot="1" x14ac:dyDescent="0.25">
      <c r="B8" s="27"/>
      <c r="C8" s="93" t="s">
        <v>48</v>
      </c>
      <c r="D8" s="117"/>
      <c r="E8" s="116"/>
      <c r="F8" s="27"/>
      <c r="G8" s="27"/>
      <c r="H8" s="28"/>
      <c r="I8" s="28"/>
      <c r="J8" s="41"/>
      <c r="K8" s="41"/>
      <c r="L8" s="41"/>
      <c r="M8" s="29"/>
      <c r="N8" s="29"/>
      <c r="O8" s="29"/>
      <c r="P8" s="29"/>
      <c r="Q8" s="29"/>
      <c r="AA8" s="19" t="s">
        <v>133</v>
      </c>
      <c r="AB8" s="19" t="s">
        <v>50</v>
      </c>
    </row>
    <row r="9" spans="2:28" x14ac:dyDescent="0.2">
      <c r="B9" s="27"/>
      <c r="C9" s="94"/>
      <c r="D9" s="27"/>
      <c r="E9" s="28"/>
      <c r="F9" s="27"/>
      <c r="G9" s="27"/>
      <c r="H9" s="28"/>
      <c r="I9" s="28"/>
      <c r="J9" s="41"/>
      <c r="K9" s="41"/>
      <c r="L9" s="41"/>
      <c r="M9" s="29"/>
      <c r="N9" s="29"/>
      <c r="O9" s="29"/>
      <c r="P9" s="29"/>
      <c r="Q9" s="29"/>
      <c r="AA9" s="19" t="s">
        <v>56</v>
      </c>
      <c r="AB9" s="19" t="s">
        <v>51</v>
      </c>
    </row>
    <row r="10" spans="2:28" x14ac:dyDescent="0.2">
      <c r="B10" s="27"/>
      <c r="C10" s="82"/>
      <c r="D10" s="27"/>
      <c r="E10" s="28"/>
      <c r="F10" s="27"/>
      <c r="G10" s="27"/>
      <c r="H10" s="28"/>
      <c r="I10" s="28"/>
      <c r="J10" s="41"/>
      <c r="K10" s="41"/>
      <c r="L10" s="41"/>
      <c r="M10" s="29"/>
      <c r="N10" s="29"/>
      <c r="O10" s="29"/>
      <c r="P10" s="29"/>
      <c r="Q10" s="29"/>
      <c r="AA10" s="19" t="s">
        <v>156</v>
      </c>
      <c r="AB10" s="19" t="s">
        <v>53</v>
      </c>
    </row>
    <row r="11" spans="2:28" x14ac:dyDescent="0.2">
      <c r="B11" s="27"/>
      <c r="C11" s="91" t="s">
        <v>54</v>
      </c>
      <c r="D11" s="121"/>
      <c r="E11" s="121"/>
      <c r="F11" s="42"/>
      <c r="G11" s="27"/>
      <c r="H11" s="28"/>
      <c r="I11" s="28"/>
      <c r="J11" s="41"/>
      <c r="K11" s="41"/>
      <c r="L11" s="41"/>
      <c r="M11" s="29"/>
      <c r="N11" s="29"/>
      <c r="O11" s="29"/>
      <c r="P11" s="29"/>
      <c r="Q11" s="29"/>
      <c r="AA11" s="19" t="s">
        <v>135</v>
      </c>
      <c r="AB11" s="19" t="s">
        <v>55</v>
      </c>
    </row>
    <row r="12" spans="2:28" ht="9.9499999999999993" customHeight="1" thickBot="1" x14ac:dyDescent="0.25">
      <c r="B12" s="27"/>
      <c r="C12" s="91"/>
      <c r="D12" s="88"/>
      <c r="E12" s="88"/>
      <c r="F12" s="42"/>
      <c r="G12" s="27"/>
      <c r="H12" s="28"/>
      <c r="I12" s="28"/>
      <c r="J12" s="41"/>
      <c r="K12" s="41"/>
      <c r="L12" s="41"/>
      <c r="M12" s="29"/>
      <c r="N12" s="29"/>
      <c r="O12" s="29"/>
      <c r="P12" s="29"/>
      <c r="Q12" s="29"/>
      <c r="AA12" s="19" t="s">
        <v>157</v>
      </c>
      <c r="AB12" s="19" t="s">
        <v>57</v>
      </c>
    </row>
    <row r="13" spans="2:28" ht="15.75" thickBot="1" x14ac:dyDescent="0.25">
      <c r="B13" s="27"/>
      <c r="C13" s="66" t="s">
        <v>58</v>
      </c>
      <c r="D13" s="117"/>
      <c r="E13" s="116"/>
      <c r="F13" s="27"/>
      <c r="G13" s="27"/>
      <c r="H13" s="74"/>
      <c r="I13" s="74"/>
      <c r="J13" s="74"/>
      <c r="K13" s="41"/>
      <c r="L13" s="41"/>
      <c r="M13" s="29"/>
      <c r="N13" s="29"/>
      <c r="O13" s="29"/>
      <c r="P13" s="29"/>
      <c r="Q13" s="29"/>
      <c r="AA13" s="19" t="s">
        <v>66</v>
      </c>
      <c r="AB13" s="19" t="s">
        <v>59</v>
      </c>
    </row>
    <row r="14" spans="2:28" x14ac:dyDescent="0.2">
      <c r="B14" s="27"/>
      <c r="C14" s="66"/>
      <c r="D14" s="121"/>
      <c r="E14" s="121"/>
      <c r="F14" s="27"/>
      <c r="G14" s="27"/>
      <c r="H14" s="28"/>
      <c r="I14" s="28"/>
      <c r="J14" s="41"/>
      <c r="K14" s="41"/>
      <c r="L14" s="41"/>
      <c r="M14" s="29"/>
      <c r="N14" s="29"/>
      <c r="O14" s="29"/>
      <c r="P14" s="29"/>
      <c r="Q14" s="29"/>
      <c r="AA14" s="19" t="s">
        <v>69</v>
      </c>
      <c r="AB14" s="19" t="s">
        <v>60</v>
      </c>
    </row>
    <row r="15" spans="2:28" ht="15.75" thickBot="1" x14ac:dyDescent="0.25">
      <c r="B15" s="27"/>
      <c r="C15" s="43"/>
      <c r="D15" s="27"/>
      <c r="E15" s="28"/>
      <c r="F15" s="29"/>
      <c r="G15" s="29"/>
      <c r="H15" s="28"/>
      <c r="I15" s="28"/>
      <c r="J15" s="41"/>
      <c r="K15" s="41"/>
      <c r="L15" s="41"/>
      <c r="M15" s="29"/>
      <c r="N15" s="29"/>
      <c r="O15" s="29"/>
      <c r="P15" s="29"/>
      <c r="Q15" s="29"/>
      <c r="AA15" s="19" t="s">
        <v>74</v>
      </c>
      <c r="AB15" s="19" t="s">
        <v>61</v>
      </c>
    </row>
    <row r="16" spans="2:28" ht="15.75" hidden="1" thickBot="1" x14ac:dyDescent="0.25">
      <c r="B16" s="27"/>
      <c r="C16" s="122" t="s">
        <v>62</v>
      </c>
      <c r="D16" s="122"/>
      <c r="E16" s="122"/>
      <c r="F16" s="122"/>
      <c r="G16" s="122"/>
      <c r="H16" s="122"/>
      <c r="I16" s="44"/>
      <c r="J16" s="108" t="s">
        <v>63</v>
      </c>
      <c r="K16" s="108"/>
      <c r="L16" s="108"/>
      <c r="M16" s="29"/>
      <c r="N16" s="68" t="s">
        <v>64</v>
      </c>
      <c r="O16" s="29"/>
      <c r="P16" s="29"/>
      <c r="Q16" s="29"/>
      <c r="AA16" s="19" t="s">
        <v>158</v>
      </c>
      <c r="AB16" s="19" t="s">
        <v>65</v>
      </c>
    </row>
    <row r="17" spans="1:28" ht="4.5" hidden="1" customHeight="1" thickBot="1" x14ac:dyDescent="0.25">
      <c r="B17" s="27"/>
      <c r="C17" s="109"/>
      <c r="D17" s="110"/>
      <c r="E17" s="110"/>
      <c r="F17" s="110"/>
      <c r="G17" s="110"/>
      <c r="H17" s="111"/>
      <c r="I17" s="44"/>
      <c r="J17" s="45"/>
      <c r="K17" s="45"/>
      <c r="L17" s="45"/>
      <c r="M17" s="29"/>
      <c r="N17" s="29"/>
      <c r="O17" s="29"/>
      <c r="P17" s="29"/>
      <c r="Q17" s="29"/>
      <c r="AA17" s="19" t="s">
        <v>78</v>
      </c>
      <c r="AB17" s="19" t="s">
        <v>67</v>
      </c>
    </row>
    <row r="18" spans="1:28" ht="15.75" hidden="1" thickBot="1" x14ac:dyDescent="0.25">
      <c r="A18" s="8"/>
      <c r="B18" s="46"/>
      <c r="C18" s="47">
        <v>42780</v>
      </c>
      <c r="D18" s="48" t="s">
        <v>68</v>
      </c>
      <c r="E18" s="51" t="e">
        <f>Grille!#REF!</f>
        <v>#REF!</v>
      </c>
      <c r="F18" s="49"/>
      <c r="G18" s="50"/>
      <c r="H18" s="65" t="e">
        <f>Grille!#REF!</f>
        <v>#REF!</v>
      </c>
      <c r="I18" s="52"/>
      <c r="J18" s="67" t="e">
        <f>Grille!#REF!</f>
        <v>#REF!</v>
      </c>
      <c r="K18" s="67" t="e">
        <f>Grille!#REF!</f>
        <v>#REF!</v>
      </c>
      <c r="L18" s="67" t="e">
        <f>Grille!#REF!</f>
        <v>#REF!</v>
      </c>
      <c r="M18" s="29"/>
      <c r="N18" s="69"/>
      <c r="O18" s="29"/>
      <c r="P18" s="29"/>
      <c r="Q18" s="29"/>
      <c r="R18" s="19" t="e">
        <f>Grille!#REF!</f>
        <v>#REF!</v>
      </c>
      <c r="S18" s="19" t="e">
        <f>Grille!#REF!</f>
        <v>#REF!</v>
      </c>
      <c r="AA18" s="19" t="s">
        <v>132</v>
      </c>
      <c r="AB18" s="19" t="s">
        <v>70</v>
      </c>
    </row>
    <row r="19" spans="1:28" ht="15.75" hidden="1" thickBot="1" x14ac:dyDescent="0.25">
      <c r="A19" s="8"/>
      <c r="B19" s="46"/>
      <c r="C19" s="53">
        <v>42780</v>
      </c>
      <c r="D19" s="54" t="s">
        <v>71</v>
      </c>
      <c r="E19" s="57" t="e">
        <f>Grille!#REF!</f>
        <v>#REF!</v>
      </c>
      <c r="F19" s="55"/>
      <c r="G19" s="56"/>
      <c r="H19" s="63" t="e">
        <f>Grille!#REF!</f>
        <v>#REF!</v>
      </c>
      <c r="I19" s="52"/>
      <c r="J19" s="67" t="e">
        <f>Grille!#REF!</f>
        <v>#REF!</v>
      </c>
      <c r="K19" s="67" t="e">
        <f>Grille!#REF!</f>
        <v>#REF!</v>
      </c>
      <c r="L19" s="67" t="e">
        <f>Grille!#REF!</f>
        <v>#REF!</v>
      </c>
      <c r="M19" s="29"/>
      <c r="N19" s="69"/>
      <c r="O19" s="29"/>
      <c r="P19" s="29"/>
      <c r="Q19" s="29"/>
      <c r="R19" s="19" t="e">
        <f>Grille!#REF!</f>
        <v>#REF!</v>
      </c>
      <c r="S19" s="19" t="e">
        <f>Grille!#REF!</f>
        <v>#REF!</v>
      </c>
      <c r="AA19" s="19" t="s">
        <v>83</v>
      </c>
      <c r="AB19" s="19" t="s">
        <v>72</v>
      </c>
    </row>
    <row r="20" spans="1:28" ht="15.75" hidden="1" thickBot="1" x14ac:dyDescent="0.25">
      <c r="A20" s="8"/>
      <c r="B20" s="46"/>
      <c r="C20" s="53">
        <v>42781</v>
      </c>
      <c r="D20" s="54" t="s">
        <v>73</v>
      </c>
      <c r="E20" s="57" t="e">
        <f>Grille!#REF!</f>
        <v>#REF!</v>
      </c>
      <c r="F20" s="55"/>
      <c r="G20" s="56"/>
      <c r="H20" s="63" t="e">
        <f>Grille!#REF!</f>
        <v>#REF!</v>
      </c>
      <c r="I20" s="52"/>
      <c r="J20" s="67" t="e">
        <f>Grille!#REF!</f>
        <v>#REF!</v>
      </c>
      <c r="K20" s="67" t="e">
        <f>Grille!#REF!</f>
        <v>#REF!</v>
      </c>
      <c r="L20" s="67" t="e">
        <f>Grille!#REF!</f>
        <v>#REF!</v>
      </c>
      <c r="M20" s="29"/>
      <c r="N20" s="69"/>
      <c r="O20" s="29"/>
      <c r="P20" s="29"/>
      <c r="Q20" s="29"/>
      <c r="R20" s="19" t="e">
        <f>Grille!#REF!</f>
        <v>#REF!</v>
      </c>
      <c r="S20" s="19" t="e">
        <f>Grille!#REF!</f>
        <v>#REF!</v>
      </c>
      <c r="AA20" s="19" t="s">
        <v>85</v>
      </c>
      <c r="AB20" s="19" t="s">
        <v>75</v>
      </c>
    </row>
    <row r="21" spans="1:28" ht="15.75" hidden="1" thickBot="1" x14ac:dyDescent="0.25">
      <c r="A21" s="8"/>
      <c r="B21" s="46"/>
      <c r="C21" s="53">
        <v>42781</v>
      </c>
      <c r="D21" s="54" t="s">
        <v>76</v>
      </c>
      <c r="E21" s="57" t="e">
        <f>Grille!#REF!</f>
        <v>#REF!</v>
      </c>
      <c r="F21" s="55"/>
      <c r="G21" s="56"/>
      <c r="H21" s="63" t="e">
        <f>Grille!#REF!</f>
        <v>#REF!</v>
      </c>
      <c r="I21" s="52"/>
      <c r="J21" s="67" t="e">
        <f>Grille!#REF!</f>
        <v>#REF!</v>
      </c>
      <c r="K21" s="67" t="e">
        <f>Grille!#REF!</f>
        <v>#REF!</v>
      </c>
      <c r="L21" s="67" t="e">
        <f>Grille!#REF!</f>
        <v>#REF!</v>
      </c>
      <c r="M21" s="29"/>
      <c r="N21" s="69"/>
      <c r="O21" s="29"/>
      <c r="P21" s="29"/>
      <c r="Q21" s="29"/>
      <c r="R21" s="19" t="e">
        <f>Grille!#REF!</f>
        <v>#REF!</v>
      </c>
      <c r="S21" s="19" t="e">
        <f>Grille!#REF!</f>
        <v>#REF!</v>
      </c>
      <c r="AA21" s="19" t="s">
        <v>85</v>
      </c>
    </row>
    <row r="22" spans="1:28" ht="15.75" hidden="1" thickBot="1" x14ac:dyDescent="0.25">
      <c r="A22" s="8"/>
      <c r="B22" s="46"/>
      <c r="C22" s="53">
        <v>42787</v>
      </c>
      <c r="D22" s="54" t="s">
        <v>77</v>
      </c>
      <c r="E22" s="57" t="e">
        <f>Grille!#REF!</f>
        <v>#REF!</v>
      </c>
      <c r="F22" s="55"/>
      <c r="G22" s="56"/>
      <c r="H22" s="63" t="e">
        <f>Grille!#REF!</f>
        <v>#REF!</v>
      </c>
      <c r="I22" s="52"/>
      <c r="J22" s="67" t="e">
        <f>Grille!#REF!</f>
        <v>#REF!</v>
      </c>
      <c r="K22" s="67" t="e">
        <f>Grille!#REF!</f>
        <v>#REF!</v>
      </c>
      <c r="L22" s="67" t="e">
        <f>Grille!#REF!</f>
        <v>#REF!</v>
      </c>
      <c r="M22" s="29"/>
      <c r="N22" s="69"/>
      <c r="O22" s="29"/>
      <c r="P22" s="29"/>
      <c r="Q22" s="29"/>
      <c r="R22" s="19" t="e">
        <f>Grille!#REF!</f>
        <v>#REF!</v>
      </c>
      <c r="S22" s="19" t="e">
        <f>Grille!#REF!</f>
        <v>#REF!</v>
      </c>
      <c r="AA22" s="19" t="s">
        <v>137</v>
      </c>
    </row>
    <row r="23" spans="1:28" ht="15.75" hidden="1" thickBot="1" x14ac:dyDescent="0.25">
      <c r="A23" s="8"/>
      <c r="B23" s="46"/>
      <c r="C23" s="53">
        <v>42787</v>
      </c>
      <c r="D23" s="54" t="s">
        <v>79</v>
      </c>
      <c r="E23" s="57" t="e">
        <f>Grille!#REF!</f>
        <v>#REF!</v>
      </c>
      <c r="F23" s="55"/>
      <c r="G23" s="56"/>
      <c r="H23" s="63" t="e">
        <f>Grille!#REF!</f>
        <v>#REF!</v>
      </c>
      <c r="I23" s="52"/>
      <c r="J23" s="67" t="e">
        <f>Grille!#REF!</f>
        <v>#REF!</v>
      </c>
      <c r="K23" s="67" t="e">
        <f>Grille!#REF!</f>
        <v>#REF!</v>
      </c>
      <c r="L23" s="67" t="e">
        <f>Grille!#REF!</f>
        <v>#REF!</v>
      </c>
      <c r="M23" s="29"/>
      <c r="N23" s="69"/>
      <c r="O23" s="29"/>
      <c r="P23" s="29"/>
      <c r="Q23" s="29"/>
      <c r="R23" s="19" t="e">
        <f>Grille!#REF!</f>
        <v>#REF!</v>
      </c>
      <c r="S23" s="19" t="e">
        <f>Grille!#REF!</f>
        <v>#REF!</v>
      </c>
      <c r="AA23" s="19" t="s">
        <v>138</v>
      </c>
    </row>
    <row r="24" spans="1:28" ht="15.75" hidden="1" thickBot="1" x14ac:dyDescent="0.25">
      <c r="A24" s="8"/>
      <c r="B24" s="46"/>
      <c r="C24" s="53">
        <v>42788</v>
      </c>
      <c r="D24" s="54" t="s">
        <v>80</v>
      </c>
      <c r="E24" s="57" t="e">
        <f>Grille!#REF!</f>
        <v>#REF!</v>
      </c>
      <c r="F24" s="55"/>
      <c r="G24" s="56"/>
      <c r="H24" s="63" t="e">
        <f>Grille!#REF!</f>
        <v>#REF!</v>
      </c>
      <c r="I24" s="52"/>
      <c r="J24" s="67" t="e">
        <f>Grille!#REF!</f>
        <v>#REF!</v>
      </c>
      <c r="K24" s="67" t="e">
        <f>Grille!#REF!</f>
        <v>#REF!</v>
      </c>
      <c r="L24" s="67" t="e">
        <f>Grille!#REF!</f>
        <v>#REF!</v>
      </c>
      <c r="M24" s="29"/>
      <c r="N24" s="69"/>
      <c r="O24" s="29"/>
      <c r="P24" s="29"/>
      <c r="Q24" s="29"/>
      <c r="R24" s="19" t="e">
        <f>Grille!#REF!</f>
        <v>#REF!</v>
      </c>
      <c r="S24" s="19" t="e">
        <f>Grille!#REF!</f>
        <v>#REF!</v>
      </c>
      <c r="AA24" s="19" t="s">
        <v>82</v>
      </c>
    </row>
    <row r="25" spans="1:28" ht="15.75" hidden="1" thickBot="1" x14ac:dyDescent="0.25">
      <c r="A25" s="8"/>
      <c r="B25" s="46"/>
      <c r="C25" s="58">
        <v>42788</v>
      </c>
      <c r="D25" s="59" t="s">
        <v>81</v>
      </c>
      <c r="E25" s="62" t="e">
        <f>Grille!#REF!</f>
        <v>#REF!</v>
      </c>
      <c r="F25" s="60"/>
      <c r="G25" s="61"/>
      <c r="H25" s="64" t="e">
        <f>Grille!#REF!</f>
        <v>#REF!</v>
      </c>
      <c r="I25" s="52"/>
      <c r="J25" s="67" t="e">
        <f>Grille!#REF!</f>
        <v>#REF!</v>
      </c>
      <c r="K25" s="67" t="e">
        <f>Grille!#REF!</f>
        <v>#REF!</v>
      </c>
      <c r="L25" s="67" t="e">
        <f>Grille!#REF!</f>
        <v>#REF!</v>
      </c>
      <c r="M25" s="29"/>
      <c r="N25" s="70"/>
      <c r="O25" s="29"/>
      <c r="P25" s="29"/>
      <c r="Q25" s="29"/>
      <c r="R25" s="19" t="e">
        <f>Grille!#REF!</f>
        <v>#REF!</v>
      </c>
      <c r="S25" s="19" t="e">
        <f>Grille!#REF!</f>
        <v>#REF!</v>
      </c>
      <c r="AA25" s="19" t="s">
        <v>134</v>
      </c>
    </row>
    <row r="26" spans="1:28" ht="15.75" hidden="1" customHeight="1" x14ac:dyDescent="0.2">
      <c r="B26" s="27"/>
      <c r="C26" s="43"/>
      <c r="D26" s="27"/>
      <c r="E26" s="28"/>
      <c r="F26" s="29"/>
      <c r="G26" s="29"/>
      <c r="H26" s="28"/>
      <c r="I26" s="28"/>
      <c r="J26" s="41"/>
      <c r="K26" s="41"/>
      <c r="L26" s="41"/>
      <c r="M26" s="29"/>
      <c r="N26" s="29"/>
      <c r="O26" s="29"/>
      <c r="P26" s="29"/>
      <c r="Q26" s="29"/>
      <c r="AA26" s="19" t="s">
        <v>136</v>
      </c>
    </row>
    <row r="27" spans="1:28" ht="15.75" customHeight="1" thickBot="1" x14ac:dyDescent="0.25">
      <c r="B27" s="27"/>
      <c r="C27" s="123" t="str">
        <f>CONCATENATE("JOURNEE N°"&amp;Grille!A2)</f>
        <v>JOURNEE N°1</v>
      </c>
      <c r="D27" s="123"/>
      <c r="E27" s="123"/>
      <c r="F27" s="123"/>
      <c r="G27" s="123"/>
      <c r="H27" s="123"/>
      <c r="I27" s="28"/>
      <c r="J27" s="41"/>
      <c r="K27" s="41"/>
      <c r="L27" s="41"/>
      <c r="M27" s="29"/>
      <c r="N27" s="29"/>
      <c r="O27" s="29"/>
      <c r="P27" s="29"/>
      <c r="Q27" s="29"/>
      <c r="AA27" s="19" t="s">
        <v>83</v>
      </c>
    </row>
    <row r="28" spans="1:28" ht="15.75" thickBot="1" x14ac:dyDescent="0.25">
      <c r="B28" s="27"/>
      <c r="C28" s="112">
        <f>Grille!A4</f>
        <v>45528</v>
      </c>
      <c r="D28" s="112"/>
      <c r="E28" s="112"/>
      <c r="F28" s="112"/>
      <c r="G28" s="112"/>
      <c r="H28" s="112"/>
      <c r="I28" s="44"/>
      <c r="J28" s="113" t="s">
        <v>63</v>
      </c>
      <c r="K28" s="113"/>
      <c r="L28" s="113"/>
      <c r="M28" s="29"/>
      <c r="N28" s="29"/>
      <c r="O28" s="29"/>
      <c r="P28" s="29"/>
      <c r="Q28" s="29"/>
      <c r="AA28" s="19" t="s">
        <v>85</v>
      </c>
    </row>
    <row r="29" spans="1:28" ht="4.5" customHeight="1" thickBot="1" x14ac:dyDescent="0.25">
      <c r="B29" s="27"/>
      <c r="C29" s="118"/>
      <c r="D29" s="119"/>
      <c r="E29" s="119"/>
      <c r="F29" s="119"/>
      <c r="G29" s="119"/>
      <c r="H29" s="120"/>
      <c r="I29" s="44"/>
      <c r="J29" s="45"/>
      <c r="K29" s="45"/>
      <c r="L29" s="45"/>
      <c r="M29" s="29"/>
      <c r="N29" s="29"/>
      <c r="O29" s="29"/>
      <c r="P29" s="29"/>
      <c r="Q29" s="29"/>
      <c r="AA29" s="19" t="s">
        <v>83</v>
      </c>
    </row>
    <row r="30" spans="1:28" ht="15.75" thickBot="1" x14ac:dyDescent="0.25">
      <c r="A30" s="8"/>
      <c r="B30" s="46"/>
      <c r="C30" s="97"/>
      <c r="D30" s="98" t="s">
        <v>84</v>
      </c>
      <c r="E30" s="99" t="str">
        <f>Grille!C6</f>
        <v>Borussia M'gladbach</v>
      </c>
      <c r="F30" s="86"/>
      <c r="G30" s="90"/>
      <c r="H30" s="105" t="str">
        <f>Grille!D6</f>
        <v>Bayer Leverkusen</v>
      </c>
      <c r="I30" s="72"/>
      <c r="J30" s="96">
        <f>Grille!E6</f>
        <v>2.5</v>
      </c>
      <c r="K30" s="96">
        <f>Grille!F6</f>
        <v>3</v>
      </c>
      <c r="L30" s="96">
        <f>Grille!G6</f>
        <v>2.5</v>
      </c>
      <c r="M30" s="29"/>
      <c r="N30" s="29"/>
      <c r="O30" s="29"/>
      <c r="P30" s="29"/>
      <c r="Q30" s="29"/>
      <c r="AA30" s="19" t="s">
        <v>85</v>
      </c>
    </row>
    <row r="31" spans="1:28" ht="15.75" thickBot="1" x14ac:dyDescent="0.25">
      <c r="A31" s="8"/>
      <c r="B31" s="46"/>
      <c r="C31" s="100"/>
      <c r="D31" s="101" t="s">
        <v>86</v>
      </c>
      <c r="E31" s="57" t="str">
        <f>Grille!C7</f>
        <v>FSV Mayence</v>
      </c>
      <c r="F31" s="86"/>
      <c r="G31" s="90"/>
      <c r="H31" s="106" t="str">
        <f>Grille!D7</f>
        <v>Union Berlin</v>
      </c>
      <c r="I31" s="72"/>
      <c r="J31" s="96">
        <f>Grille!E7</f>
        <v>1.9</v>
      </c>
      <c r="K31" s="96">
        <f>Grille!F7</f>
        <v>3.1</v>
      </c>
      <c r="L31" s="96">
        <f>Grille!G7</f>
        <v>3.4</v>
      </c>
      <c r="M31" s="29"/>
      <c r="N31" s="29"/>
      <c r="O31" s="29"/>
      <c r="P31" s="29"/>
      <c r="Q31" s="29"/>
      <c r="AA31" s="19" t="s">
        <v>87</v>
      </c>
    </row>
    <row r="32" spans="1:28" ht="15.75" thickBot="1" x14ac:dyDescent="0.25">
      <c r="A32" s="8"/>
      <c r="B32" s="46"/>
      <c r="C32" s="100"/>
      <c r="D32" s="101" t="s">
        <v>88</v>
      </c>
      <c r="E32" s="57" t="str">
        <f>Grille!C8</f>
        <v>Augsburg</v>
      </c>
      <c r="F32" s="86"/>
      <c r="G32" s="90"/>
      <c r="H32" s="106" t="str">
        <f>Grille!D8</f>
        <v>Werder Brême</v>
      </c>
      <c r="I32" s="72"/>
      <c r="J32" s="96">
        <f>Grille!E8</f>
        <v>4.9000000000000004</v>
      </c>
      <c r="K32" s="96">
        <f>Grille!F8</f>
        <v>3.5</v>
      </c>
      <c r="L32" s="96">
        <f>Grille!G8</f>
        <v>1.5</v>
      </c>
      <c r="M32" s="29"/>
      <c r="N32" s="29"/>
      <c r="O32" s="29"/>
      <c r="P32" s="29"/>
      <c r="Q32" s="29"/>
      <c r="AA32" s="19" t="s">
        <v>89</v>
      </c>
    </row>
    <row r="33" spans="1:17" ht="15.75" thickBot="1" x14ac:dyDescent="0.25">
      <c r="A33" s="8"/>
      <c r="B33" s="46"/>
      <c r="C33" s="100"/>
      <c r="D33" s="101" t="s">
        <v>90</v>
      </c>
      <c r="E33" s="57" t="str">
        <f>Grille!C9</f>
        <v>SC Fribourg</v>
      </c>
      <c r="F33" s="86"/>
      <c r="G33" s="90"/>
      <c r="H33" s="106" t="str">
        <f>Grille!D9</f>
        <v>VFB Stuttgart</v>
      </c>
      <c r="I33" s="72"/>
      <c r="J33" s="96">
        <f>Grille!E9</f>
        <v>1.9</v>
      </c>
      <c r="K33" s="96">
        <f>Grille!F9</f>
        <v>3</v>
      </c>
      <c r="L33" s="96">
        <f>Grille!G9</f>
        <v>3.5</v>
      </c>
      <c r="M33" s="29"/>
      <c r="N33" s="29"/>
      <c r="O33" s="29"/>
      <c r="P33" s="29"/>
      <c r="Q33" s="29"/>
    </row>
    <row r="34" spans="1:17" ht="15.75" thickBot="1" x14ac:dyDescent="0.25">
      <c r="A34" s="8"/>
      <c r="B34" s="46"/>
      <c r="C34" s="100"/>
      <c r="D34" s="101" t="s">
        <v>91</v>
      </c>
      <c r="E34" s="57" t="str">
        <f>Grille!C10</f>
        <v>Hoffenheim</v>
      </c>
      <c r="F34" s="86"/>
      <c r="G34" s="90"/>
      <c r="H34" s="106" t="str">
        <f>Grille!D10</f>
        <v>Holstein Kiel</v>
      </c>
      <c r="I34" s="72"/>
      <c r="J34" s="96">
        <f>Grille!E10</f>
        <v>1.4</v>
      </c>
      <c r="K34" s="96">
        <f>Grille!F10</f>
        <v>4.0999999999999996</v>
      </c>
      <c r="L34" s="96">
        <f>Grille!G10</f>
        <v>5.2</v>
      </c>
      <c r="M34" s="29"/>
      <c r="N34" s="29"/>
      <c r="O34" s="29"/>
      <c r="P34" s="29"/>
      <c r="Q34" s="29"/>
    </row>
    <row r="35" spans="1:17" ht="15.75" thickBot="1" x14ac:dyDescent="0.25">
      <c r="A35" s="8"/>
      <c r="B35" s="46"/>
      <c r="C35" s="100"/>
      <c r="D35" s="101" t="s">
        <v>92</v>
      </c>
      <c r="E35" s="57" t="str">
        <f>Grille!C11</f>
        <v>RB Leipzig</v>
      </c>
      <c r="F35" s="86"/>
      <c r="G35" s="90"/>
      <c r="H35" s="106" t="str">
        <f>Grille!D11</f>
        <v>Bochum</v>
      </c>
      <c r="I35" s="72"/>
      <c r="J35" s="96">
        <f>Grille!E11</f>
        <v>3.5</v>
      </c>
      <c r="K35" s="96">
        <f>Grille!F11</f>
        <v>3.1</v>
      </c>
      <c r="L35" s="96">
        <f>Grille!G11</f>
        <v>1.9</v>
      </c>
      <c r="M35" s="29"/>
      <c r="N35" s="29"/>
      <c r="O35" s="29"/>
      <c r="P35" s="29"/>
      <c r="Q35" s="29"/>
    </row>
    <row r="36" spans="1:17" ht="15.75" thickBot="1" x14ac:dyDescent="0.25">
      <c r="A36" s="8"/>
      <c r="B36" s="46"/>
      <c r="C36" s="100"/>
      <c r="D36" s="101" t="s">
        <v>93</v>
      </c>
      <c r="E36" s="57" t="str">
        <f>Grille!C12</f>
        <v>Borussia Dortmund</v>
      </c>
      <c r="F36" s="86"/>
      <c r="G36" s="90"/>
      <c r="H36" s="106" t="str">
        <f>Grille!D12</f>
        <v>Eintracht Francfort</v>
      </c>
      <c r="I36" s="72"/>
      <c r="J36" s="96">
        <f>Grille!E12</f>
        <v>3.2</v>
      </c>
      <c r="K36" s="96">
        <f>Grille!F12</f>
        <v>2.9</v>
      </c>
      <c r="L36" s="96">
        <f>Grille!G12</f>
        <v>2.1</v>
      </c>
      <c r="M36" s="29"/>
      <c r="N36" s="29"/>
      <c r="O36" s="29"/>
      <c r="P36" s="29"/>
      <c r="Q36" s="29"/>
    </row>
    <row r="37" spans="1:17" ht="15.75" thickBot="1" x14ac:dyDescent="0.25">
      <c r="A37" s="8"/>
      <c r="B37" s="46"/>
      <c r="C37" s="100"/>
      <c r="D37" s="101" t="s">
        <v>94</v>
      </c>
      <c r="E37" s="57" t="str">
        <f>Grille!C13</f>
        <v>Wolfsburg</v>
      </c>
      <c r="F37" s="86"/>
      <c r="G37" s="90"/>
      <c r="H37" s="106" t="str">
        <f>Grille!D13</f>
        <v>Bayern Munich</v>
      </c>
      <c r="I37" s="72"/>
      <c r="J37" s="96">
        <f>Grille!E13</f>
        <v>6</v>
      </c>
      <c r="K37" s="96">
        <f>Grille!F13</f>
        <v>4.2</v>
      </c>
      <c r="L37" s="96">
        <f>Grille!G13</f>
        <v>1.3</v>
      </c>
      <c r="M37" s="29"/>
      <c r="N37" s="29"/>
      <c r="O37" s="29"/>
      <c r="P37" s="29"/>
      <c r="Q37" s="29"/>
    </row>
    <row r="38" spans="1:17" ht="15.75" customHeight="1" thickBot="1" x14ac:dyDescent="0.25">
      <c r="B38" s="27"/>
      <c r="C38" s="102"/>
      <c r="D38" s="103" t="s">
        <v>95</v>
      </c>
      <c r="E38" s="104" t="str">
        <f>Grille!C14</f>
        <v>FC St Pauli</v>
      </c>
      <c r="F38" s="86"/>
      <c r="G38" s="90"/>
      <c r="H38" s="107" t="str">
        <f>Grille!D14</f>
        <v>FC Heidenheim 1846</v>
      </c>
      <c r="I38" s="92"/>
      <c r="J38" s="96">
        <f>Grille!E14</f>
        <v>2.1</v>
      </c>
      <c r="K38" s="96">
        <f>Grille!F14</f>
        <v>3.1</v>
      </c>
      <c r="L38" s="96">
        <f>Grille!G14</f>
        <v>2.9</v>
      </c>
      <c r="M38" s="29"/>
      <c r="N38" s="29"/>
      <c r="O38" s="29"/>
      <c r="P38" s="29"/>
      <c r="Q38" s="29"/>
    </row>
    <row r="39" spans="1:17" ht="15.75" customHeight="1" x14ac:dyDescent="0.2">
      <c r="B39" s="27"/>
      <c r="C39" s="71"/>
      <c r="D39" s="83"/>
      <c r="E39" s="85"/>
      <c r="F39" s="89"/>
      <c r="G39" s="89"/>
      <c r="H39" s="85"/>
      <c r="I39" s="84"/>
      <c r="J39" s="95"/>
      <c r="K39" s="95"/>
      <c r="L39" s="95"/>
      <c r="M39" s="29"/>
      <c r="N39" s="29"/>
      <c r="O39" s="29"/>
      <c r="P39" s="29"/>
      <c r="Q39" s="29"/>
    </row>
    <row r="40" spans="1:17" ht="31.5" customHeight="1" x14ac:dyDescent="0.2">
      <c r="B40" s="27"/>
      <c r="C40" s="71"/>
      <c r="D40" s="54"/>
      <c r="E40" s="72"/>
      <c r="F40" s="88"/>
      <c r="G40" s="88"/>
      <c r="H40" s="72"/>
      <c r="I40" s="28"/>
      <c r="J40" s="73"/>
      <c r="K40" s="73"/>
      <c r="L40" s="73"/>
      <c r="M40" s="29"/>
      <c r="N40" s="29"/>
      <c r="O40" s="29"/>
      <c r="P40" s="29"/>
      <c r="Q40" s="29"/>
    </row>
    <row r="41" spans="1:17" ht="15.75" customHeight="1" x14ac:dyDescent="0.2">
      <c r="B41" s="27"/>
      <c r="C41" s="71"/>
      <c r="D41" s="54"/>
      <c r="E41" s="114" t="str">
        <f>Grille!B5</f>
        <v>GRILLE INCOMPLETE</v>
      </c>
      <c r="F41" s="114"/>
      <c r="G41" s="114"/>
      <c r="H41" s="114"/>
      <c r="I41" s="28"/>
      <c r="J41" s="73"/>
      <c r="K41" s="73"/>
      <c r="L41" s="73"/>
      <c r="M41" s="29"/>
      <c r="N41" s="29"/>
      <c r="O41" s="29"/>
      <c r="P41" s="29"/>
      <c r="Q41" s="29"/>
    </row>
    <row r="42" spans="1:17" ht="138.75" customHeight="1" x14ac:dyDescent="0.2">
      <c r="B42" s="76" t="s">
        <v>31</v>
      </c>
      <c r="C42" s="43"/>
      <c r="D42" s="27"/>
      <c r="E42" s="28"/>
      <c r="F42" s="29"/>
      <c r="G42" s="29"/>
      <c r="H42" s="28"/>
      <c r="I42" s="28"/>
      <c r="J42" s="41"/>
      <c r="K42" s="41"/>
      <c r="L42" s="41"/>
      <c r="M42" s="29"/>
      <c r="N42" s="29"/>
      <c r="O42" s="29"/>
      <c r="P42" s="29"/>
      <c r="Q42" s="29"/>
    </row>
  </sheetData>
  <sheetProtection algorithmName="SHA-512" hashValue="Rnkwqy5NBD3DnRkQDruVq9ewlBCte/cyg40mAMOsQ4Fxtw0Rua+/FkLvG7OjJ96A1omSc7p7BwdHaQS9lRo+nA==" saltValue="/8tQrKppeIJ12mu1/6Dj+w==" spinCount="100000" sheet="1" objects="1" scenarios="1" selectLockedCells="1"/>
  <sortState xmlns:xlrd2="http://schemas.microsoft.com/office/spreadsheetml/2017/richdata2" ref="AB1:AB20">
    <sortCondition ref="AB1:AB20"/>
  </sortState>
  <mergeCells count="15">
    <mergeCell ref="D7:E7"/>
    <mergeCell ref="D8:E8"/>
    <mergeCell ref="D5:E5"/>
    <mergeCell ref="D6:E6"/>
    <mergeCell ref="C29:H29"/>
    <mergeCell ref="D11:E11"/>
    <mergeCell ref="D13:E13"/>
    <mergeCell ref="D14:E14"/>
    <mergeCell ref="C16:H16"/>
    <mergeCell ref="C27:H27"/>
    <mergeCell ref="J16:L16"/>
    <mergeCell ref="C17:H17"/>
    <mergeCell ref="C28:H28"/>
    <mergeCell ref="J28:L28"/>
    <mergeCell ref="E41:H41"/>
  </mergeCells>
  <phoneticPr fontId="1" type="noConversion"/>
  <conditionalFormatting sqref="C18:E25">
    <cfRule type="expression" dxfId="11" priority="17">
      <formula>$C18=TODAY()</formula>
    </cfRule>
  </conditionalFormatting>
  <conditionalFormatting sqref="C30:E41">
    <cfRule type="expression" dxfId="10" priority="1">
      <formula>$C30=TODAY()</formula>
    </cfRule>
  </conditionalFormatting>
  <conditionalFormatting sqref="D11:D14">
    <cfRule type="expression" dxfId="9" priority="80">
      <formula>$C11=TODAY()</formula>
    </cfRule>
  </conditionalFormatting>
  <conditionalFormatting sqref="E39:E41">
    <cfRule type="expression" dxfId="8" priority="159">
      <formula>$C39=TODAY()</formula>
    </cfRule>
  </conditionalFormatting>
  <conditionalFormatting sqref="E41 H13:J13">
    <cfRule type="cellIs" dxfId="7" priority="13" operator="equal">
      <formula>"GRILLE COMPLETE"</formula>
    </cfRule>
  </conditionalFormatting>
  <conditionalFormatting sqref="H7">
    <cfRule type="cellIs" dxfId="6" priority="5" operator="notEqual">
      <formula>""</formula>
    </cfRule>
  </conditionalFormatting>
  <conditionalFormatting sqref="H38:H40">
    <cfRule type="expression" dxfId="5" priority="3">
      <formula>$C38=TODAY()</formula>
    </cfRule>
  </conditionalFormatting>
  <conditionalFormatting sqref="H18:I25">
    <cfRule type="expression" dxfId="4" priority="112">
      <formula>$C18=TODAY()</formula>
    </cfRule>
  </conditionalFormatting>
  <conditionalFormatting sqref="H30:I37">
    <cfRule type="expression" dxfId="3" priority="68">
      <formula>$C30=TODAY()</formula>
    </cfRule>
  </conditionalFormatting>
  <conditionalFormatting sqref="H13:J13 E41">
    <cfRule type="cellIs" dxfId="2" priority="14" stopIfTrue="1" operator="equal">
      <formula>"GRILLE INCOMPLETE"</formula>
    </cfRule>
  </conditionalFormatting>
  <dataValidations count="9">
    <dataValidation type="list" allowBlank="1" showInputMessage="1" showErrorMessage="1" sqref="N18" xr:uid="{00000000-0002-0000-0100-000000000000}">
      <formula1>$R$18:$S$18</formula1>
    </dataValidation>
    <dataValidation type="list" allowBlank="1" showInputMessage="1" showErrorMessage="1" sqref="N19" xr:uid="{00000000-0002-0000-0100-000001000000}">
      <formula1>$R$19:$S$19</formula1>
    </dataValidation>
    <dataValidation type="list" allowBlank="1" showInputMessage="1" showErrorMessage="1" sqref="N20" xr:uid="{00000000-0002-0000-0100-000002000000}">
      <formula1>$R$20:$S$20</formula1>
    </dataValidation>
    <dataValidation type="list" allowBlank="1" showInputMessage="1" showErrorMessage="1" sqref="N21" xr:uid="{00000000-0002-0000-0100-000003000000}">
      <formula1>$R$21:$S$21</formula1>
    </dataValidation>
    <dataValidation type="list" allowBlank="1" showInputMessage="1" showErrorMessage="1" sqref="N22" xr:uid="{00000000-0002-0000-0100-000004000000}">
      <formula1>$R$22:$S$22</formula1>
    </dataValidation>
    <dataValidation type="list" allowBlank="1" showInputMessage="1" showErrorMessage="1" sqref="N23" xr:uid="{00000000-0002-0000-0100-000005000000}">
      <formula1>$R$23:$S$23</formula1>
    </dataValidation>
    <dataValidation type="list" allowBlank="1" showInputMessage="1" showErrorMessage="1" sqref="N24" xr:uid="{00000000-0002-0000-0100-000006000000}">
      <formula1>$R$24:$S$24</formula1>
    </dataValidation>
    <dataValidation type="list" allowBlank="1" showInputMessage="1" showErrorMessage="1" sqref="N25" xr:uid="{00000000-0002-0000-0100-000007000000}">
      <formula1>$R$25:$S$25</formula1>
    </dataValidation>
    <dataValidation type="list" allowBlank="1" showInputMessage="1" showErrorMessage="1" sqref="D13:E13" xr:uid="{00000000-0002-0000-0100-000008000000}">
      <formula1>INDIRECT(CONCATENATE("$AA$2:$AA$",1+$AA$1))</formula1>
    </dataValidation>
  </dataValidations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  <picture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9000000}">
          <x14:formula1>
            <xm:f>Grille!#REF!</xm:f>
          </x14:formula1>
          <xm:sqref>N18:N25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4">
    <tabColor theme="1" tint="0.34998626667073579"/>
  </sheetPr>
  <dimension ref="A1:J58"/>
  <sheetViews>
    <sheetView showGridLines="0" showRowColHeaders="0" workbookViewId="0">
      <pane xSplit="7" ySplit="5" topLeftCell="H6" activePane="bottomRight" state="frozenSplit"/>
      <selection pane="topRight"/>
      <selection pane="bottomLeft"/>
      <selection pane="bottomRight" activeCell="R17" sqref="R17"/>
    </sheetView>
  </sheetViews>
  <sheetFormatPr baseColWidth="10" defaultColWidth="11.42578125" defaultRowHeight="12.75" x14ac:dyDescent="0.2"/>
  <cols>
    <col min="1" max="1" width="1.7109375" style="2" hidden="1" customWidth="1"/>
    <col min="2" max="2" width="4.5703125" style="1" hidden="1" customWidth="1"/>
    <col min="3" max="4" width="19.7109375" style="2" hidden="1" customWidth="1"/>
    <col min="5" max="7" width="4.7109375" style="1" hidden="1" customWidth="1"/>
    <col min="8" max="9" width="4" style="2" hidden="1" customWidth="1"/>
    <col min="10" max="10" width="9.28515625" style="2" hidden="1" customWidth="1"/>
    <col min="11" max="16384" width="11.42578125" style="2"/>
  </cols>
  <sheetData>
    <row r="1" spans="1:10" ht="5.25" customHeight="1" thickBot="1" x14ac:dyDescent="0.25"/>
    <row r="2" spans="1:10" ht="16.5" customHeight="1" thickTop="1" x14ac:dyDescent="0.2">
      <c r="A2" s="2">
        <v>1</v>
      </c>
      <c r="B2" s="126" t="s">
        <v>97</v>
      </c>
      <c r="C2" s="126"/>
      <c r="D2" s="127"/>
      <c r="E2" s="124" t="s">
        <v>98</v>
      </c>
      <c r="F2" s="125"/>
      <c r="G2" s="125"/>
      <c r="H2" s="9" t="str">
        <f>IF(Journee!D13&lt;&gt;"",Journee!D13,CONCATENATE(Journee!D5," ",Journee!D6))</f>
        <v xml:space="preserve"> </v>
      </c>
      <c r="I2" s="10"/>
      <c r="J2" s="10"/>
    </row>
    <row r="3" spans="1:10" ht="16.5" customHeight="1" x14ac:dyDescent="0.2">
      <c r="A3" s="2" t="str">
        <f>IF(Journee!D13&lt;&gt;"","A",IF(AND(Journee!D5&lt;&gt;"",Journee!D6&lt;&gt;"",Journee!D7&lt;&gt;""),"N",""))</f>
        <v/>
      </c>
      <c r="B3" s="22"/>
      <c r="C3" s="22"/>
      <c r="D3" s="22"/>
      <c r="E3" s="23"/>
      <c r="F3" s="24"/>
      <c r="G3" s="24"/>
      <c r="H3" s="25">
        <f>Journee!D7</f>
        <v>0</v>
      </c>
      <c r="I3" s="26"/>
      <c r="J3" s="26"/>
    </row>
    <row r="4" spans="1:10" ht="16.5" customHeight="1" thickBot="1" x14ac:dyDescent="0.25">
      <c r="A4" s="87">
        <v>45528</v>
      </c>
      <c r="B4" s="22"/>
      <c r="C4" s="22"/>
      <c r="D4" s="22"/>
      <c r="E4" s="23"/>
      <c r="F4" s="24"/>
      <c r="G4" s="24"/>
      <c r="H4" s="25" t="str">
        <f>IF(Journee!D8&lt;&gt;"",Journee!D8,"")</f>
        <v/>
      </c>
      <c r="I4" s="26"/>
      <c r="J4" s="26"/>
    </row>
    <row r="5" spans="1:10" ht="16.5" thickBot="1" x14ac:dyDescent="0.3">
      <c r="B5" s="114" t="str">
        <f>IF(OR(AND(Journee!D13="",OR(Journee!D5="",Journee!D6="",Journee!D7="")),Journee!H7&lt;&gt;"",COUNTBLANK(Journee!F30:G38)&gt;0,COUNTIF(C18:D26,TRUE)&lt;18,COUNTIF(Journee!F30:G38,"&lt;0")&gt;0),"GRILLE INCOMPLETE","GRILLE COMPLETE")</f>
        <v>GRILLE INCOMPLETE</v>
      </c>
      <c r="C5" s="114"/>
      <c r="D5" s="114"/>
      <c r="E5" s="6">
        <v>1</v>
      </c>
      <c r="F5" s="6" t="s">
        <v>99</v>
      </c>
      <c r="G5" s="6">
        <v>2</v>
      </c>
      <c r="H5" s="11">
        <f>Journee!D8</f>
        <v>0</v>
      </c>
      <c r="I5" s="16"/>
      <c r="J5" s="17"/>
    </row>
    <row r="6" spans="1:10" ht="13.5" customHeight="1" thickTop="1" thickBot="1" x14ac:dyDescent="0.25">
      <c r="A6" s="30"/>
      <c r="B6" s="34" t="s">
        <v>84</v>
      </c>
      <c r="C6" s="33" t="s">
        <v>159</v>
      </c>
      <c r="D6" s="35" t="s">
        <v>160</v>
      </c>
      <c r="E6" s="13">
        <v>2.5</v>
      </c>
      <c r="F6" s="14">
        <v>3</v>
      </c>
      <c r="G6" s="20">
        <v>2.5</v>
      </c>
      <c r="H6" s="37">
        <f>Journee!F30</f>
        <v>0</v>
      </c>
      <c r="I6" s="37">
        <f>Journee!G30</f>
        <v>0</v>
      </c>
      <c r="J6" s="5"/>
    </row>
    <row r="7" spans="1:10" ht="13.5" thickBot="1" x14ac:dyDescent="0.25">
      <c r="A7" s="31"/>
      <c r="B7" s="34" t="s">
        <v>86</v>
      </c>
      <c r="C7" s="32" t="s">
        <v>161</v>
      </c>
      <c r="D7" s="36" t="s">
        <v>162</v>
      </c>
      <c r="E7" s="12">
        <v>1.9</v>
      </c>
      <c r="F7" s="15">
        <v>3.1</v>
      </c>
      <c r="G7" s="21">
        <v>3.4</v>
      </c>
      <c r="H7" s="37">
        <f>Journee!F31</f>
        <v>0</v>
      </c>
      <c r="I7" s="37">
        <f>Journee!G31</f>
        <v>0</v>
      </c>
      <c r="J7" s="4"/>
    </row>
    <row r="8" spans="1:10" ht="13.5" thickBot="1" x14ac:dyDescent="0.25">
      <c r="A8" s="30"/>
      <c r="B8" s="34" t="s">
        <v>88</v>
      </c>
      <c r="C8" s="32" t="s">
        <v>163</v>
      </c>
      <c r="D8" s="36" t="s">
        <v>164</v>
      </c>
      <c r="E8" s="12">
        <v>4.9000000000000004</v>
      </c>
      <c r="F8" s="15">
        <v>3.5</v>
      </c>
      <c r="G8" s="21">
        <v>1.5</v>
      </c>
      <c r="H8" s="37">
        <f>Journee!F32</f>
        <v>0</v>
      </c>
      <c r="I8" s="37">
        <f>Journee!G32</f>
        <v>0</v>
      </c>
      <c r="J8" s="3"/>
    </row>
    <row r="9" spans="1:10" ht="13.5" thickBot="1" x14ac:dyDescent="0.25">
      <c r="A9" s="30"/>
      <c r="B9" s="34" t="s">
        <v>90</v>
      </c>
      <c r="C9" s="32" t="s">
        <v>165</v>
      </c>
      <c r="D9" s="36" t="s">
        <v>166</v>
      </c>
      <c r="E9" s="12">
        <v>1.9</v>
      </c>
      <c r="F9" s="15">
        <v>3</v>
      </c>
      <c r="G9" s="21">
        <v>3.5</v>
      </c>
      <c r="H9" s="37">
        <f>Journee!F33</f>
        <v>0</v>
      </c>
      <c r="I9" s="37">
        <f>Journee!G33</f>
        <v>0</v>
      </c>
      <c r="J9" s="4"/>
    </row>
    <row r="10" spans="1:10" ht="13.5" thickBot="1" x14ac:dyDescent="0.25">
      <c r="A10" s="30"/>
      <c r="B10" s="34" t="s">
        <v>91</v>
      </c>
      <c r="C10" s="32" t="s">
        <v>167</v>
      </c>
      <c r="D10" s="36" t="s">
        <v>168</v>
      </c>
      <c r="E10" s="12">
        <v>1.4</v>
      </c>
      <c r="F10" s="15">
        <v>4.0999999999999996</v>
      </c>
      <c r="G10" s="21">
        <v>5.2</v>
      </c>
      <c r="H10" s="37">
        <f>Journee!F34</f>
        <v>0</v>
      </c>
      <c r="I10" s="37">
        <f>Journee!G34</f>
        <v>0</v>
      </c>
      <c r="J10" s="3"/>
    </row>
    <row r="11" spans="1:10" ht="13.5" thickBot="1" x14ac:dyDescent="0.25">
      <c r="A11" s="30"/>
      <c r="B11" s="34" t="s">
        <v>92</v>
      </c>
      <c r="C11" s="32" t="s">
        <v>169</v>
      </c>
      <c r="D11" s="36" t="s">
        <v>170</v>
      </c>
      <c r="E11" s="12">
        <v>3.5</v>
      </c>
      <c r="F11" s="15">
        <v>3.1</v>
      </c>
      <c r="G11" s="21">
        <v>1.9</v>
      </c>
      <c r="H11" s="37">
        <f>Journee!F35</f>
        <v>0</v>
      </c>
      <c r="I11" s="37">
        <f>Journee!G35</f>
        <v>0</v>
      </c>
      <c r="J11" s="4"/>
    </row>
    <row r="12" spans="1:10" ht="13.5" thickBot="1" x14ac:dyDescent="0.25">
      <c r="A12" s="30"/>
      <c r="B12" s="34" t="s">
        <v>93</v>
      </c>
      <c r="C12" s="32" t="s">
        <v>171</v>
      </c>
      <c r="D12" s="36" t="s">
        <v>172</v>
      </c>
      <c r="E12" s="12">
        <v>3.2</v>
      </c>
      <c r="F12" s="15">
        <v>2.9</v>
      </c>
      <c r="G12" s="21">
        <v>2.1</v>
      </c>
      <c r="H12" s="37">
        <f>Journee!F36</f>
        <v>0</v>
      </c>
      <c r="I12" s="37">
        <f>Journee!G36</f>
        <v>0</v>
      </c>
      <c r="J12" s="3"/>
    </row>
    <row r="13" spans="1:10" ht="13.5" thickBot="1" x14ac:dyDescent="0.25">
      <c r="A13" s="30"/>
      <c r="B13" s="34" t="s">
        <v>94</v>
      </c>
      <c r="C13" s="32" t="s">
        <v>173</v>
      </c>
      <c r="D13" s="36" t="s">
        <v>174</v>
      </c>
      <c r="E13" s="12">
        <v>6</v>
      </c>
      <c r="F13" s="15">
        <v>4.2</v>
      </c>
      <c r="G13" s="21">
        <v>1.3</v>
      </c>
      <c r="H13" s="37">
        <f>Journee!F37</f>
        <v>0</v>
      </c>
      <c r="I13" s="37">
        <f>Journee!G37</f>
        <v>0</v>
      </c>
      <c r="J13" s="4"/>
    </row>
    <row r="14" spans="1:10" ht="13.5" thickBot="1" x14ac:dyDescent="0.25">
      <c r="A14" s="30"/>
      <c r="B14" s="34" t="s">
        <v>95</v>
      </c>
      <c r="C14" s="32" t="s">
        <v>175</v>
      </c>
      <c r="D14" s="36" t="s">
        <v>176</v>
      </c>
      <c r="E14" s="12">
        <v>2.1</v>
      </c>
      <c r="F14" s="15">
        <v>3.1</v>
      </c>
      <c r="G14" s="21">
        <v>2.9</v>
      </c>
      <c r="H14" s="37">
        <f>Journee!F38</f>
        <v>0</v>
      </c>
      <c r="I14" s="37">
        <f>Journee!G38</f>
        <v>0</v>
      </c>
      <c r="J14" s="3"/>
    </row>
    <row r="15" spans="1:10" x14ac:dyDescent="0.2">
      <c r="A15" s="30"/>
      <c r="B15" s="34" t="s">
        <v>96</v>
      </c>
      <c r="C15" s="32" t="s">
        <v>65</v>
      </c>
      <c r="D15" s="36" t="s">
        <v>53</v>
      </c>
      <c r="E15" s="12">
        <v>3.2</v>
      </c>
      <c r="F15" s="15">
        <v>3.4</v>
      </c>
      <c r="G15" s="21">
        <v>2.1</v>
      </c>
      <c r="H15" s="37">
        <f>Journee!F39</f>
        <v>0</v>
      </c>
      <c r="I15" s="37">
        <f>Journee!G39</f>
        <v>0</v>
      </c>
      <c r="J15" s="4"/>
    </row>
    <row r="18" spans="2:4" x14ac:dyDescent="0.2">
      <c r="B18" s="75" t="s">
        <v>100</v>
      </c>
      <c r="C18" s="2" t="b">
        <f>ISNUMBER(Journee!F30)</f>
        <v>0</v>
      </c>
      <c r="D18" s="2" t="b">
        <f>ISNUMBER(Journee!G30)</f>
        <v>0</v>
      </c>
    </row>
    <row r="19" spans="2:4" x14ac:dyDescent="0.2">
      <c r="B19" s="75" t="s">
        <v>101</v>
      </c>
      <c r="C19" s="2" t="b">
        <f>ISNUMBER(Journee!F31)</f>
        <v>0</v>
      </c>
      <c r="D19" s="2" t="b">
        <f>ISNUMBER(Journee!G31)</f>
        <v>0</v>
      </c>
    </row>
    <row r="20" spans="2:4" x14ac:dyDescent="0.2">
      <c r="B20" s="75" t="s">
        <v>102</v>
      </c>
      <c r="C20" s="2" t="b">
        <f>ISNUMBER(Journee!F32)</f>
        <v>0</v>
      </c>
      <c r="D20" s="2" t="b">
        <f>ISNUMBER(Journee!G32)</f>
        <v>0</v>
      </c>
    </row>
    <row r="21" spans="2:4" x14ac:dyDescent="0.2">
      <c r="B21" s="75">
        <v>0</v>
      </c>
      <c r="C21" s="2" t="b">
        <f>ISNUMBER(Journee!F33)</f>
        <v>0</v>
      </c>
      <c r="D21" s="2" t="b">
        <f>ISNUMBER(Journee!G33)</f>
        <v>0</v>
      </c>
    </row>
    <row r="22" spans="2:4" x14ac:dyDescent="0.2">
      <c r="B22" s="75">
        <v>1</v>
      </c>
      <c r="C22" s="2" t="b">
        <f>ISNUMBER(Journee!F34)</f>
        <v>0</v>
      </c>
      <c r="D22" s="2" t="b">
        <f>ISNUMBER(Journee!G34)</f>
        <v>0</v>
      </c>
    </row>
    <row r="23" spans="2:4" x14ac:dyDescent="0.2">
      <c r="B23" s="75">
        <v>2</v>
      </c>
      <c r="C23" s="2" t="b">
        <f>ISNUMBER(Journee!F35)</f>
        <v>0</v>
      </c>
      <c r="D23" s="2" t="b">
        <f>ISNUMBER(Journee!G35)</f>
        <v>0</v>
      </c>
    </row>
    <row r="24" spans="2:4" x14ac:dyDescent="0.2">
      <c r="B24" s="75">
        <v>3</v>
      </c>
      <c r="C24" s="2" t="b">
        <f>ISNUMBER(Journee!F36)</f>
        <v>0</v>
      </c>
      <c r="D24" s="2" t="b">
        <f>ISNUMBER(Journee!G36)</f>
        <v>0</v>
      </c>
    </row>
    <row r="25" spans="2:4" x14ac:dyDescent="0.2">
      <c r="B25" s="75">
        <v>4</v>
      </c>
      <c r="C25" s="2" t="b">
        <f>ISNUMBER(Journee!F37)</f>
        <v>0</v>
      </c>
      <c r="D25" s="2" t="b">
        <f>ISNUMBER(Journee!G37)</f>
        <v>0</v>
      </c>
    </row>
    <row r="26" spans="2:4" x14ac:dyDescent="0.2">
      <c r="B26" s="75">
        <v>5</v>
      </c>
      <c r="C26" s="2" t="b">
        <f>ISNUMBER(Journee!F38)</f>
        <v>0</v>
      </c>
      <c r="D26" s="2" t="b">
        <f>ISNUMBER(Journee!G38)</f>
        <v>0</v>
      </c>
    </row>
    <row r="27" spans="2:4" x14ac:dyDescent="0.2">
      <c r="B27" s="75">
        <v>6</v>
      </c>
      <c r="C27" s="2" t="b">
        <f>ISNUMBER(Journee!F39)</f>
        <v>0</v>
      </c>
      <c r="D27" s="2" t="b">
        <f>ISNUMBER(Journee!G39)</f>
        <v>0</v>
      </c>
    </row>
    <row r="28" spans="2:4" x14ac:dyDescent="0.2">
      <c r="B28" s="75">
        <v>7</v>
      </c>
    </row>
    <row r="29" spans="2:4" x14ac:dyDescent="0.2">
      <c r="B29" s="75">
        <v>8</v>
      </c>
    </row>
    <row r="30" spans="2:4" x14ac:dyDescent="0.2">
      <c r="B30" s="75">
        <v>9</v>
      </c>
    </row>
    <row r="31" spans="2:4" x14ac:dyDescent="0.2">
      <c r="B31" s="75" t="s">
        <v>103</v>
      </c>
    </row>
    <row r="32" spans="2:4" x14ac:dyDescent="0.2">
      <c r="B32" s="75" t="s">
        <v>104</v>
      </c>
    </row>
    <row r="33" spans="2:2" x14ac:dyDescent="0.2">
      <c r="B33" s="75" t="s">
        <v>105</v>
      </c>
    </row>
    <row r="34" spans="2:2" x14ac:dyDescent="0.2">
      <c r="B34" s="75" t="s">
        <v>106</v>
      </c>
    </row>
    <row r="35" spans="2:2" x14ac:dyDescent="0.2">
      <c r="B35" s="75" t="s">
        <v>107</v>
      </c>
    </row>
    <row r="36" spans="2:2" x14ac:dyDescent="0.2">
      <c r="B36" s="75" t="s">
        <v>108</v>
      </c>
    </row>
    <row r="37" spans="2:2" x14ac:dyDescent="0.2">
      <c r="B37" s="75" t="s">
        <v>109</v>
      </c>
    </row>
    <row r="38" spans="2:2" x14ac:dyDescent="0.2">
      <c r="B38" s="75" t="s">
        <v>110</v>
      </c>
    </row>
    <row r="39" spans="2:2" x14ac:dyDescent="0.2">
      <c r="B39" s="75" t="s">
        <v>111</v>
      </c>
    </row>
    <row r="40" spans="2:2" x14ac:dyDescent="0.2">
      <c r="B40" s="75" t="s">
        <v>112</v>
      </c>
    </row>
    <row r="41" spans="2:2" x14ac:dyDescent="0.2">
      <c r="B41" s="75" t="s">
        <v>113</v>
      </c>
    </row>
    <row r="42" spans="2:2" x14ac:dyDescent="0.2">
      <c r="B42" s="75" t="s">
        <v>114</v>
      </c>
    </row>
    <row r="43" spans="2:2" x14ac:dyDescent="0.2">
      <c r="B43" s="75" t="s">
        <v>115</v>
      </c>
    </row>
    <row r="44" spans="2:2" x14ac:dyDescent="0.2">
      <c r="B44" s="75" t="s">
        <v>116</v>
      </c>
    </row>
    <row r="45" spans="2:2" x14ac:dyDescent="0.2">
      <c r="B45" s="75" t="s">
        <v>117</v>
      </c>
    </row>
    <row r="46" spans="2:2" x14ac:dyDescent="0.2">
      <c r="B46" s="75" t="s">
        <v>118</v>
      </c>
    </row>
    <row r="47" spans="2:2" x14ac:dyDescent="0.2">
      <c r="B47" s="75" t="s">
        <v>119</v>
      </c>
    </row>
    <row r="48" spans="2:2" x14ac:dyDescent="0.2">
      <c r="B48" s="75" t="s">
        <v>120</v>
      </c>
    </row>
    <row r="49" spans="2:2" x14ac:dyDescent="0.2">
      <c r="B49" s="75" t="s">
        <v>121</v>
      </c>
    </row>
    <row r="50" spans="2:2" x14ac:dyDescent="0.2">
      <c r="B50" s="75" t="s">
        <v>122</v>
      </c>
    </row>
    <row r="51" spans="2:2" x14ac:dyDescent="0.2">
      <c r="B51" s="75" t="s">
        <v>123</v>
      </c>
    </row>
    <row r="52" spans="2:2" x14ac:dyDescent="0.2">
      <c r="B52" s="75" t="s">
        <v>124</v>
      </c>
    </row>
    <row r="53" spans="2:2" x14ac:dyDescent="0.2">
      <c r="B53" s="75" t="s">
        <v>125</v>
      </c>
    </row>
    <row r="54" spans="2:2" x14ac:dyDescent="0.2">
      <c r="B54" s="75" t="s">
        <v>126</v>
      </c>
    </row>
    <row r="55" spans="2:2" x14ac:dyDescent="0.2">
      <c r="B55" s="75" t="s">
        <v>127</v>
      </c>
    </row>
    <row r="56" spans="2:2" x14ac:dyDescent="0.2">
      <c r="B56" s="75" t="s">
        <v>128</v>
      </c>
    </row>
    <row r="57" spans="2:2" x14ac:dyDescent="0.2">
      <c r="B57" s="75" t="s">
        <v>129</v>
      </c>
    </row>
    <row r="58" spans="2:2" x14ac:dyDescent="0.2">
      <c r="B58" s="75" t="s">
        <v>130</v>
      </c>
    </row>
  </sheetData>
  <sheetProtection algorithmName="SHA-512" hashValue="ShxSjnRgMM5PwIiV7ZKbuDDPNnQ0zrkF1t8XVZ0BG/sy1HOP7lGiew8fr2rw6tB8tt8w0loaoelCasUHViUp6w==" saltValue="bTT9F92BwVs6/eGhQahw9g==" spinCount="100000" sheet="1" objects="1" scenarios="1" selectLockedCells="1" selectUnlockedCells="1"/>
  <mergeCells count="3">
    <mergeCell ref="E2:G2"/>
    <mergeCell ref="B2:D2"/>
    <mergeCell ref="B5:D5"/>
  </mergeCells>
  <phoneticPr fontId="1" type="noConversion"/>
  <conditionalFormatting sqref="B5:D5">
    <cfRule type="cellIs" dxfId="1" priority="1" operator="equal">
      <formula>"GRILLE COMPLETE"</formula>
    </cfRule>
    <cfRule type="cellIs" dxfId="0" priority="2" stopIfTrue="1" operator="equal">
      <formula>"GRILLE INCOMPLETE"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Reglement</vt:lpstr>
      <vt:lpstr>Journee</vt:lpstr>
      <vt:lpstr>Grille</vt:lpstr>
    </vt:vector>
  </TitlesOfParts>
  <Manager/>
  <Company>Synergie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Full Name</dc:creator>
  <cp:keywords/>
  <dc:description/>
  <cp:lastModifiedBy>Mathieu BOURDON</cp:lastModifiedBy>
  <cp:revision/>
  <dcterms:created xsi:type="dcterms:W3CDTF">2012-03-29T08:20:24Z</dcterms:created>
  <dcterms:modified xsi:type="dcterms:W3CDTF">2024-08-12T14:14:01Z</dcterms:modified>
  <cp:category/>
  <cp:contentStatus/>
</cp:coreProperties>
</file>